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9.xml" ContentType="application/vnd.openxmlformats-officedocument.drawingml.chart+xml"/>
  <Override PartName="/xl/charts/chart10.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24.xml" ContentType="application/vnd.openxmlformats-officedocument.drawingml.chart+xml"/>
  <Override PartName="/xl/charts/chart25.xml" ContentType="application/vnd.openxmlformats-officedocument.drawingml.chart+xml"/>
  <Override PartName="/xl/drawings/drawing8.xml" ContentType="application/vnd.openxmlformats-officedocument.drawing+xml"/>
  <Override PartName="/xl/charts/chart2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win 10\Documents\_SECRETARÍA GRAL. 2023\UTA ENERO\"/>
    </mc:Choice>
  </mc:AlternateContent>
  <xr:revisionPtr revIDLastSave="0" documentId="13_ncr:1_{C159FC51-11EF-4411-B7FC-9ADCD4ABF2D9}" xr6:coauthVersionLast="47" xr6:coauthVersionMax="47" xr10:uidLastSave="{00000000-0000-0000-0000-000000000000}"/>
  <bookViews>
    <workbookView xWindow="-120" yWindow="-120" windowWidth="20730" windowHeight="11160" firstSheet="1" activeTab="1" xr2:uid="{00000000-000D-0000-FFFF-FFFF00000000}"/>
  </bookViews>
  <sheets>
    <sheet name="MRC MATRIZ (2)" sheetId="12" state="hidden" r:id="rId1"/>
    <sheet name="MRC MATRIZ" sheetId="1" r:id="rId2"/>
    <sheet name="Plan de ejecución " sheetId="9" r:id="rId3"/>
    <sheet name="MRC Matriz DNA (2)" sheetId="10" r:id="rId4"/>
    <sheet name="Situaciones de corrupción" sheetId="8" r:id="rId5"/>
    <sheet name="Causas" sheetId="5" r:id="rId6"/>
    <sheet name="Consecuencias" sheetId="6" r:id="rId7"/>
    <sheet name="Prob. - Impacto - Riesgo" sheetId="13" r:id="rId8"/>
    <sheet name="Acciones de mitigación" sheetId="4" r:id="rId9"/>
    <sheet name="Plantillas" sheetId="11" r:id="rId10"/>
  </sheets>
  <externalReferences>
    <externalReference r:id="rId11"/>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4" i="13" l="1"/>
  <c r="P44" i="13"/>
  <c r="M44" i="13" s="1"/>
  <c r="Q43" i="13"/>
  <c r="K43" i="13" s="1"/>
  <c r="P43" i="13"/>
  <c r="M43" i="13" s="1"/>
  <c r="Q42" i="13"/>
  <c r="P42" i="13"/>
  <c r="Q41" i="13"/>
  <c r="K41" i="13" s="1"/>
  <c r="P41" i="13"/>
  <c r="Q40" i="13"/>
  <c r="P40" i="13"/>
  <c r="Q39" i="13"/>
  <c r="K39" i="13" s="1"/>
  <c r="P39" i="13"/>
  <c r="M39" i="13" s="1"/>
  <c r="Q38" i="13"/>
  <c r="P38" i="13"/>
  <c r="Q37" i="13"/>
  <c r="K37" i="13" s="1"/>
  <c r="P37" i="13"/>
  <c r="M37" i="13" s="1"/>
  <c r="Q36" i="13"/>
  <c r="P36" i="13"/>
  <c r="Q35" i="13"/>
  <c r="K35" i="13" s="1"/>
  <c r="P35" i="13"/>
  <c r="M35" i="13" s="1"/>
  <c r="Q34" i="13"/>
  <c r="P34" i="13"/>
  <c r="Q33" i="13"/>
  <c r="K33" i="13" s="1"/>
  <c r="P33" i="13"/>
  <c r="M33" i="13" s="1"/>
  <c r="Q32" i="13"/>
  <c r="P32" i="13"/>
  <c r="Q31" i="13"/>
  <c r="K31" i="13" s="1"/>
  <c r="P31" i="13"/>
  <c r="M31" i="13" s="1"/>
  <c r="Q30" i="13"/>
  <c r="P30" i="13"/>
  <c r="Q29" i="13"/>
  <c r="K29" i="13" s="1"/>
  <c r="P29" i="13"/>
  <c r="M29" i="13" s="1"/>
  <c r="Q28" i="13"/>
  <c r="P28" i="13"/>
  <c r="Y27" i="13"/>
  <c r="X27" i="13"/>
  <c r="U27" i="13"/>
  <c r="T27" i="13"/>
  <c r="Q27" i="13"/>
  <c r="P27" i="13"/>
  <c r="Y26" i="13"/>
  <c r="X26" i="13"/>
  <c r="U26" i="13"/>
  <c r="T26" i="13"/>
  <c r="Q26" i="13"/>
  <c r="P26" i="13"/>
  <c r="Y25" i="13"/>
  <c r="X25" i="13"/>
  <c r="U25" i="13"/>
  <c r="T25" i="13"/>
  <c r="Q25" i="13"/>
  <c r="P25" i="13"/>
  <c r="Y24" i="13"/>
  <c r="X24" i="13"/>
  <c r="U24" i="13"/>
  <c r="T24" i="13"/>
  <c r="Q24" i="13"/>
  <c r="P24" i="13"/>
  <c r="Y23" i="13"/>
  <c r="X23" i="13"/>
  <c r="U23" i="13"/>
  <c r="T23" i="13"/>
  <c r="Q23" i="13"/>
  <c r="P23" i="13"/>
  <c r="Y22" i="13"/>
  <c r="X22" i="13"/>
  <c r="U22" i="13"/>
  <c r="T22" i="13"/>
  <c r="Q22" i="13"/>
  <c r="P22" i="13"/>
  <c r="Y21" i="13"/>
  <c r="X21" i="13"/>
  <c r="U21" i="13"/>
  <c r="T21" i="13"/>
  <c r="Q21" i="13"/>
  <c r="P21" i="13"/>
  <c r="Y20" i="13"/>
  <c r="X20" i="13"/>
  <c r="U20" i="13"/>
  <c r="T20" i="13"/>
  <c r="Q20" i="13"/>
  <c r="P20" i="13"/>
  <c r="Y19" i="13"/>
  <c r="X19" i="13"/>
  <c r="U19" i="13"/>
  <c r="T19" i="13"/>
  <c r="Q19" i="13"/>
  <c r="P19" i="13"/>
  <c r="Y18" i="13"/>
  <c r="X18" i="13"/>
  <c r="U18" i="13"/>
  <c r="T18" i="13"/>
  <c r="Y17" i="13"/>
  <c r="X17" i="13"/>
  <c r="U17" i="13"/>
  <c r="T17" i="13"/>
  <c r="Y16" i="13"/>
  <c r="X16" i="13"/>
  <c r="U16" i="13"/>
  <c r="T16" i="13"/>
  <c r="Y15" i="13"/>
  <c r="X15" i="13"/>
  <c r="U15" i="13"/>
  <c r="T15" i="13"/>
  <c r="P15" i="13"/>
  <c r="M15" i="13"/>
  <c r="Y14" i="13"/>
  <c r="X14" i="13"/>
  <c r="U14" i="13"/>
  <c r="T14" i="13"/>
  <c r="P14" i="13"/>
  <c r="M14" i="13" s="1"/>
  <c r="I14" i="13"/>
  <c r="Y13" i="13"/>
  <c r="X13" i="13"/>
  <c r="U13" i="13"/>
  <c r="T13" i="13"/>
  <c r="P13" i="13"/>
  <c r="M13" i="13"/>
  <c r="Y12" i="13"/>
  <c r="X12" i="13"/>
  <c r="U12" i="13"/>
  <c r="T12" i="13"/>
  <c r="P12" i="13"/>
  <c r="M12" i="13" s="1"/>
  <c r="Y11" i="13"/>
  <c r="X11" i="13"/>
  <c r="U11" i="13"/>
  <c r="T11" i="13"/>
  <c r="P11" i="13"/>
  <c r="M11" i="13" s="1"/>
  <c r="G11" i="13"/>
  <c r="G15" i="13" s="1"/>
  <c r="H15" i="13" s="1"/>
  <c r="Y10" i="13"/>
  <c r="X10" i="13"/>
  <c r="U10" i="13"/>
  <c r="T10" i="13"/>
  <c r="P10" i="13"/>
  <c r="M10" i="13"/>
  <c r="G10" i="13"/>
  <c r="I15" i="13" s="1"/>
  <c r="Y9" i="13"/>
  <c r="X9" i="13"/>
  <c r="U9" i="13"/>
  <c r="T9" i="13"/>
  <c r="P9" i="13"/>
  <c r="M9" i="13"/>
  <c r="G9" i="13"/>
  <c r="Y8" i="13"/>
  <c r="X8" i="13"/>
  <c r="U8" i="13"/>
  <c r="T8" i="13"/>
  <c r="P8" i="13"/>
  <c r="M8" i="13"/>
  <c r="G8" i="13"/>
  <c r="G14" i="13" s="1"/>
  <c r="H14" i="13" s="1"/>
  <c r="Y7" i="13"/>
  <c r="X7" i="13"/>
  <c r="U7" i="13"/>
  <c r="T7" i="13"/>
  <c r="P7" i="13"/>
  <c r="M7" i="13" s="1"/>
  <c r="G7" i="13"/>
  <c r="Y6" i="13"/>
  <c r="X6" i="13"/>
  <c r="U6" i="13"/>
  <c r="T6" i="13"/>
  <c r="P6" i="13"/>
  <c r="M6" i="13"/>
  <c r="G6" i="13"/>
  <c r="Y5" i="13"/>
  <c r="X5" i="13"/>
  <c r="U5" i="13"/>
  <c r="T5" i="13"/>
  <c r="P5" i="13"/>
  <c r="M5" i="13" s="1"/>
  <c r="G5" i="13"/>
  <c r="G13" i="13" s="1"/>
  <c r="H13" i="13" s="1"/>
  <c r="Y4" i="13"/>
  <c r="X4" i="13"/>
  <c r="U4" i="13"/>
  <c r="T4" i="13"/>
  <c r="P4" i="13"/>
  <c r="M4" i="13"/>
  <c r="G4" i="13"/>
  <c r="I13" i="13" s="1"/>
  <c r="Y3" i="13"/>
  <c r="X3" i="13"/>
  <c r="U3" i="13"/>
  <c r="T3" i="13"/>
  <c r="P3" i="13"/>
  <c r="M3" i="13" s="1"/>
  <c r="G3" i="13"/>
  <c r="G2" i="13"/>
  <c r="K44" i="13" s="1"/>
  <c r="AX402" i="12"/>
  <c r="AW402" i="12"/>
  <c r="AX401" i="12"/>
  <c r="AW401" i="12"/>
  <c r="AX400" i="12"/>
  <c r="AW400" i="12"/>
  <c r="AX399" i="12"/>
  <c r="AW399" i="12"/>
  <c r="AX398" i="12"/>
  <c r="AW398" i="12"/>
  <c r="AX397" i="12"/>
  <c r="AW397" i="12"/>
  <c r="AX396" i="12"/>
  <c r="AW396" i="12"/>
  <c r="AX395" i="12"/>
  <c r="AW395" i="12"/>
  <c r="AX394" i="12"/>
  <c r="AW394" i="12"/>
  <c r="AX393" i="12"/>
  <c r="AW393" i="12"/>
  <c r="AX392" i="12"/>
  <c r="AW392" i="12"/>
  <c r="AX391" i="12"/>
  <c r="AW391" i="12"/>
  <c r="AQ392" i="12" s="1"/>
  <c r="AQ391" i="12"/>
  <c r="AQ397" i="12" s="1"/>
  <c r="AX390" i="12"/>
  <c r="AW390" i="12"/>
  <c r="AA389" i="12"/>
  <c r="AQ395" i="12" s="1"/>
  <c r="AX386" i="12"/>
  <c r="AW386" i="12"/>
  <c r="AX385" i="12"/>
  <c r="AW385" i="12"/>
  <c r="AX384" i="12"/>
  <c r="AW384" i="12"/>
  <c r="AX383" i="12"/>
  <c r="AW383" i="12"/>
  <c r="AX382" i="12"/>
  <c r="AW382" i="12"/>
  <c r="AX381" i="12"/>
  <c r="AW381" i="12"/>
  <c r="AX380" i="12"/>
  <c r="AW380" i="12"/>
  <c r="AX379" i="12"/>
  <c r="AW379" i="12"/>
  <c r="AX378" i="12"/>
  <c r="AW378" i="12"/>
  <c r="AX377" i="12"/>
  <c r="AW377" i="12"/>
  <c r="AX376" i="12"/>
  <c r="AW376" i="12"/>
  <c r="AX375" i="12"/>
  <c r="AW375" i="12"/>
  <c r="AQ375" i="12"/>
  <c r="AQ381" i="12" s="1"/>
  <c r="AX374" i="12"/>
  <c r="AW374" i="12"/>
  <c r="AQ376" i="12" s="1"/>
  <c r="AA373" i="12"/>
  <c r="AQ379" i="12" s="1"/>
  <c r="AX370" i="12"/>
  <c r="AW370" i="12"/>
  <c r="AX369" i="12"/>
  <c r="AW369" i="12"/>
  <c r="AX368" i="12"/>
  <c r="AW368" i="12"/>
  <c r="AX367" i="12"/>
  <c r="AW367" i="12"/>
  <c r="AX366" i="12"/>
  <c r="AW366" i="12"/>
  <c r="AX365" i="12"/>
  <c r="AW365" i="12"/>
  <c r="AQ365" i="12"/>
  <c r="AX364" i="12"/>
  <c r="AW364" i="12"/>
  <c r="AX363" i="12"/>
  <c r="AW363" i="12"/>
  <c r="AX362" i="12"/>
  <c r="AW362" i="12"/>
  <c r="AX361" i="12"/>
  <c r="AW361" i="12"/>
  <c r="AX360" i="12"/>
  <c r="AW360" i="12"/>
  <c r="AQ360" i="12"/>
  <c r="AQ361" i="12" s="1"/>
  <c r="AX359" i="12"/>
  <c r="AW359" i="12"/>
  <c r="AQ359" i="12"/>
  <c r="AX358" i="12"/>
  <c r="AW358" i="12"/>
  <c r="AA357" i="12"/>
  <c r="AQ363" i="12" s="1"/>
  <c r="AX354" i="12"/>
  <c r="AW354" i="12"/>
  <c r="AX353" i="12"/>
  <c r="AW353" i="12"/>
  <c r="AX352" i="12"/>
  <c r="AW352" i="12"/>
  <c r="AX351" i="12"/>
  <c r="AW351" i="12"/>
  <c r="AX350" i="12"/>
  <c r="AW350" i="12"/>
  <c r="AX349" i="12"/>
  <c r="AW349" i="12"/>
  <c r="AQ349" i="12"/>
  <c r="AX348" i="12"/>
  <c r="AW348" i="12"/>
  <c r="AX347" i="12"/>
  <c r="AW347" i="12"/>
  <c r="AQ347" i="12"/>
  <c r="AQ348" i="12" s="1"/>
  <c r="AX346" i="12"/>
  <c r="AW346" i="12"/>
  <c r="AX345" i="12"/>
  <c r="AW345" i="12"/>
  <c r="AX344" i="12"/>
  <c r="AW344" i="12"/>
  <c r="AX343" i="12"/>
  <c r="AW343" i="12"/>
  <c r="AQ343" i="12"/>
  <c r="AX342" i="12"/>
  <c r="AW342" i="12"/>
  <c r="AQ344" i="12" s="1"/>
  <c r="AA341" i="12"/>
  <c r="AX338" i="12"/>
  <c r="AW338" i="12"/>
  <c r="AX337" i="12"/>
  <c r="AW337" i="12"/>
  <c r="AX336" i="12"/>
  <c r="AW336" i="12"/>
  <c r="AX335" i="12"/>
  <c r="AW335" i="12"/>
  <c r="AX334" i="12"/>
  <c r="AW334" i="12"/>
  <c r="AX333" i="12"/>
  <c r="AW333" i="12"/>
  <c r="AQ333" i="12"/>
  <c r="AX332" i="12"/>
  <c r="AW332" i="12"/>
  <c r="AX331" i="12"/>
  <c r="AW331" i="12"/>
  <c r="AQ331" i="12"/>
  <c r="AQ332" i="12" s="1"/>
  <c r="AX330" i="12"/>
  <c r="AW330" i="12"/>
  <c r="AX329" i="12"/>
  <c r="AW329" i="12"/>
  <c r="AX328" i="12"/>
  <c r="AW328" i="12"/>
  <c r="AX327" i="12"/>
  <c r="AW327" i="12"/>
  <c r="AQ327" i="12"/>
  <c r="AX326" i="12"/>
  <c r="AQ328" i="12" s="1"/>
  <c r="AW326" i="12"/>
  <c r="AA325" i="12"/>
  <c r="AX322" i="12"/>
  <c r="AW322" i="12"/>
  <c r="AX321" i="12"/>
  <c r="AW321" i="12"/>
  <c r="AX320" i="12"/>
  <c r="AW320" i="12"/>
  <c r="AX319" i="12"/>
  <c r="AW319" i="12"/>
  <c r="AX318" i="12"/>
  <c r="AW318" i="12"/>
  <c r="AX317" i="12"/>
  <c r="AW317" i="12"/>
  <c r="AX316" i="12"/>
  <c r="AW316" i="12"/>
  <c r="AX315" i="12"/>
  <c r="AW315" i="12"/>
  <c r="AQ315" i="12"/>
  <c r="AQ316" i="12" s="1"/>
  <c r="AX314" i="12"/>
  <c r="AW314" i="12"/>
  <c r="AX313" i="12"/>
  <c r="AW313" i="12"/>
  <c r="AX312" i="12"/>
  <c r="AW312" i="12"/>
  <c r="AX311" i="12"/>
  <c r="AW311" i="12"/>
  <c r="AQ311" i="12"/>
  <c r="AQ317" i="12" s="1"/>
  <c r="AX310" i="12"/>
  <c r="AW310" i="12"/>
  <c r="AQ312" i="12" s="1"/>
  <c r="AA309" i="12"/>
  <c r="AX306" i="12"/>
  <c r="AW306" i="12"/>
  <c r="AX305" i="12"/>
  <c r="AW305" i="12"/>
  <c r="AX304" i="12"/>
  <c r="AW304" i="12"/>
  <c r="AX303" i="12"/>
  <c r="AW303" i="12"/>
  <c r="AX302" i="12"/>
  <c r="AW302" i="12"/>
  <c r="AX301" i="12"/>
  <c r="AW301" i="12"/>
  <c r="AX300" i="12"/>
  <c r="AW300" i="12"/>
  <c r="AX299" i="12"/>
  <c r="AW299" i="12"/>
  <c r="AQ299" i="12"/>
  <c r="AQ300" i="12" s="1"/>
  <c r="AX298" i="12"/>
  <c r="AW298" i="12"/>
  <c r="AX297" i="12"/>
  <c r="AW297" i="12"/>
  <c r="AX296" i="12"/>
  <c r="AW296" i="12"/>
  <c r="AQ296" i="12" s="1"/>
  <c r="AX295" i="12"/>
  <c r="AW295" i="12"/>
  <c r="AQ295" i="12"/>
  <c r="AQ301" i="12" s="1"/>
  <c r="AX294" i="12"/>
  <c r="AW294" i="12"/>
  <c r="AA293" i="12"/>
  <c r="AX290" i="12"/>
  <c r="AW290" i="12"/>
  <c r="AX289" i="12"/>
  <c r="AW289" i="12"/>
  <c r="AX288" i="12"/>
  <c r="AW288" i="12"/>
  <c r="AX287" i="12"/>
  <c r="AW287" i="12"/>
  <c r="AX286" i="12"/>
  <c r="AW286" i="12"/>
  <c r="AX285" i="12"/>
  <c r="AW285" i="12"/>
  <c r="AX284" i="12"/>
  <c r="AW284" i="12"/>
  <c r="AX283" i="12"/>
  <c r="AW283" i="12"/>
  <c r="AX282" i="12"/>
  <c r="AW282" i="12"/>
  <c r="AX281" i="12"/>
  <c r="AW281" i="12"/>
  <c r="AX280" i="12"/>
  <c r="AW280" i="12"/>
  <c r="AX279" i="12"/>
  <c r="AW279" i="12"/>
  <c r="AQ280" i="12" s="1"/>
  <c r="AQ279" i="12"/>
  <c r="AQ285" i="12" s="1"/>
  <c r="AX278" i="12"/>
  <c r="AW278" i="12"/>
  <c r="AA277" i="12"/>
  <c r="AQ283" i="12" s="1"/>
  <c r="AX274" i="12"/>
  <c r="AW274" i="12"/>
  <c r="AX273" i="12"/>
  <c r="AW273" i="12"/>
  <c r="AX272" i="12"/>
  <c r="AW272" i="12"/>
  <c r="AX271" i="12"/>
  <c r="AW271" i="12"/>
  <c r="AX270" i="12"/>
  <c r="AW270" i="12"/>
  <c r="AX269" i="12"/>
  <c r="AW269" i="12"/>
  <c r="AQ269" i="12"/>
  <c r="AX268" i="12"/>
  <c r="AW268" i="12"/>
  <c r="AX267" i="12"/>
  <c r="AW267" i="12"/>
  <c r="AX266" i="12"/>
  <c r="AW266" i="12"/>
  <c r="AX265" i="12"/>
  <c r="AW265" i="12"/>
  <c r="AX264" i="12"/>
  <c r="AW264" i="12"/>
  <c r="AX263" i="12"/>
  <c r="AW263" i="12"/>
  <c r="AQ263" i="12"/>
  <c r="AX262" i="12"/>
  <c r="AW262" i="12"/>
  <c r="AQ264" i="12" s="1"/>
  <c r="AA261" i="12"/>
  <c r="AQ267" i="12" s="1"/>
  <c r="AX258" i="12"/>
  <c r="AW258" i="12"/>
  <c r="AX257" i="12"/>
  <c r="AW257" i="12"/>
  <c r="AX256" i="12"/>
  <c r="AW256" i="12"/>
  <c r="AX255" i="12"/>
  <c r="AW255" i="12"/>
  <c r="AX254" i="12"/>
  <c r="AW254" i="12"/>
  <c r="AX253" i="12"/>
  <c r="AW253" i="12"/>
  <c r="AQ253" i="12"/>
  <c r="AX252" i="12"/>
  <c r="AW252" i="12"/>
  <c r="AX251" i="12"/>
  <c r="AW251" i="12"/>
  <c r="AX250" i="12"/>
  <c r="AW250" i="12"/>
  <c r="AX249" i="12"/>
  <c r="AW249" i="12"/>
  <c r="AX248" i="12"/>
  <c r="AW248" i="12"/>
  <c r="AX247" i="12"/>
  <c r="AW247" i="12"/>
  <c r="AQ247" i="12"/>
  <c r="AX246" i="12"/>
  <c r="AW246" i="12"/>
  <c r="AQ248" i="12" s="1"/>
  <c r="AA245" i="12"/>
  <c r="AQ251" i="12" s="1"/>
  <c r="AX242" i="12"/>
  <c r="AW242" i="12"/>
  <c r="AX241" i="12"/>
  <c r="AW241" i="12"/>
  <c r="AX240" i="12"/>
  <c r="AW240" i="12"/>
  <c r="AX239" i="12"/>
  <c r="AW239" i="12"/>
  <c r="AX238" i="12"/>
  <c r="AW238" i="12"/>
  <c r="AX237" i="12"/>
  <c r="AW237" i="12"/>
  <c r="AQ237" i="12"/>
  <c r="AX236" i="12"/>
  <c r="AW236" i="12"/>
  <c r="AX235" i="12"/>
  <c r="AW235" i="12"/>
  <c r="AX234" i="12"/>
  <c r="AW234" i="12"/>
  <c r="AX233" i="12"/>
  <c r="AW233" i="12"/>
  <c r="AX232" i="12"/>
  <c r="AW232" i="12"/>
  <c r="AQ232" i="12"/>
  <c r="AQ233" i="12" s="1"/>
  <c r="AX231" i="12"/>
  <c r="AW231" i="12"/>
  <c r="AQ231" i="12"/>
  <c r="AX230" i="12"/>
  <c r="AW230" i="12"/>
  <c r="AA229" i="12"/>
  <c r="AQ235" i="12" s="1"/>
  <c r="AX226" i="12"/>
  <c r="AW226" i="12"/>
  <c r="AX225" i="12"/>
  <c r="AW225" i="12"/>
  <c r="AX224" i="12"/>
  <c r="AW224" i="12"/>
  <c r="AX223" i="12"/>
  <c r="AW223" i="12"/>
  <c r="AX222" i="12"/>
  <c r="AW222" i="12"/>
  <c r="AX221" i="12"/>
  <c r="AW221" i="12"/>
  <c r="AQ221" i="12"/>
  <c r="AX220" i="12"/>
  <c r="AW220" i="12"/>
  <c r="AX219" i="12"/>
  <c r="AW219" i="12"/>
  <c r="AQ219" i="12"/>
  <c r="AQ220" i="12" s="1"/>
  <c r="AX218" i="12"/>
  <c r="AW218" i="12"/>
  <c r="AX217" i="12"/>
  <c r="AW217" i="12"/>
  <c r="AX216" i="12"/>
  <c r="AW216" i="12"/>
  <c r="AQ216" i="12" s="1"/>
  <c r="AX215" i="12"/>
  <c r="AW215" i="12"/>
  <c r="AQ215" i="12"/>
  <c r="AX214" i="12"/>
  <c r="AW214" i="12"/>
  <c r="AA213" i="12"/>
  <c r="AX210" i="12"/>
  <c r="AW210" i="12"/>
  <c r="AX209" i="12"/>
  <c r="AW209" i="12"/>
  <c r="AX208" i="12"/>
  <c r="AW208" i="12"/>
  <c r="AX207" i="12"/>
  <c r="AW207" i="12"/>
  <c r="AX206" i="12"/>
  <c r="AW206" i="12"/>
  <c r="AX205" i="12"/>
  <c r="AW205" i="12"/>
  <c r="AQ205" i="12"/>
  <c r="AX204" i="12"/>
  <c r="AW204" i="12"/>
  <c r="AX203" i="12"/>
  <c r="AW203" i="12"/>
  <c r="AQ203" i="12"/>
  <c r="BC20" i="12" s="1"/>
  <c r="AX202" i="12"/>
  <c r="AW202" i="12"/>
  <c r="AX201" i="12"/>
  <c r="AW201" i="12"/>
  <c r="AX200" i="12"/>
  <c r="AW200" i="12"/>
  <c r="AQ200" i="12" s="1"/>
  <c r="AX199" i="12"/>
  <c r="AW199" i="12"/>
  <c r="AQ199" i="12"/>
  <c r="AX198" i="12"/>
  <c r="AW198" i="12"/>
  <c r="AA197" i="12"/>
  <c r="AX194" i="12"/>
  <c r="AW194" i="12"/>
  <c r="AX193" i="12"/>
  <c r="AW193" i="12"/>
  <c r="AX192" i="12"/>
  <c r="AW192" i="12"/>
  <c r="AX191" i="12"/>
  <c r="AW191" i="12"/>
  <c r="AX190" i="12"/>
  <c r="AW190" i="12"/>
  <c r="AX189" i="12"/>
  <c r="AW189" i="12"/>
  <c r="AX188" i="12"/>
  <c r="AW188" i="12"/>
  <c r="AX187" i="12"/>
  <c r="AW187" i="12"/>
  <c r="AQ187" i="12"/>
  <c r="AQ188" i="12" s="1"/>
  <c r="AX186" i="12"/>
  <c r="AW186" i="12"/>
  <c r="AX185" i="12"/>
  <c r="AW185" i="12"/>
  <c r="AX184" i="12"/>
  <c r="AW184" i="12"/>
  <c r="AX183" i="12"/>
  <c r="AW183" i="12"/>
  <c r="AQ184" i="12" s="1"/>
  <c r="AQ183" i="12"/>
  <c r="AQ189" i="12" s="1"/>
  <c r="AX182" i="12"/>
  <c r="AW182" i="12"/>
  <c r="AA181" i="12"/>
  <c r="AX178" i="12"/>
  <c r="AW178" i="12"/>
  <c r="AX177" i="12"/>
  <c r="AW177" i="12"/>
  <c r="AX176" i="12"/>
  <c r="AW176" i="12"/>
  <c r="AX175" i="12"/>
  <c r="AW175" i="12"/>
  <c r="AX174" i="12"/>
  <c r="AW174" i="12"/>
  <c r="AX173" i="12"/>
  <c r="AW173" i="12"/>
  <c r="AX172" i="12"/>
  <c r="AW172" i="12"/>
  <c r="AX171" i="12"/>
  <c r="AW171" i="12"/>
  <c r="AQ171" i="12"/>
  <c r="AQ172" i="12" s="1"/>
  <c r="AX170" i="12"/>
  <c r="AW170" i="12"/>
  <c r="AX169" i="12"/>
  <c r="AW169" i="12"/>
  <c r="AX168" i="12"/>
  <c r="AW168" i="12"/>
  <c r="AX167" i="12"/>
  <c r="AW167" i="12"/>
  <c r="AQ167" i="12"/>
  <c r="AQ173" i="12" s="1"/>
  <c r="AX166" i="12"/>
  <c r="AW166" i="12"/>
  <c r="AQ168" i="12" s="1"/>
  <c r="AA165" i="12"/>
  <c r="AX162" i="12"/>
  <c r="AW162" i="12"/>
  <c r="AX161" i="12"/>
  <c r="AW161" i="12"/>
  <c r="AX160" i="12"/>
  <c r="AW160" i="12"/>
  <c r="AX159" i="12"/>
  <c r="AW159" i="12"/>
  <c r="AX158" i="12"/>
  <c r="AW158" i="12"/>
  <c r="AX157" i="12"/>
  <c r="AW157" i="12"/>
  <c r="AX156" i="12"/>
  <c r="AW156" i="12"/>
  <c r="AX155" i="12"/>
  <c r="AW155" i="12"/>
  <c r="AX154" i="12"/>
  <c r="AW154" i="12"/>
  <c r="AX153" i="12"/>
  <c r="AW153" i="12"/>
  <c r="AX152" i="12"/>
  <c r="AW152" i="12"/>
  <c r="AX151" i="12"/>
  <c r="AW151" i="12"/>
  <c r="AQ152" i="12" s="1"/>
  <c r="AQ151" i="12"/>
  <c r="AQ157" i="12" s="1"/>
  <c r="AX150" i="12"/>
  <c r="AW150" i="12"/>
  <c r="AA149" i="12"/>
  <c r="AQ155" i="12" s="1"/>
  <c r="AX146" i="12"/>
  <c r="AW146" i="12"/>
  <c r="AX145" i="12"/>
  <c r="AW145" i="12"/>
  <c r="AX144" i="12"/>
  <c r="AW144" i="12"/>
  <c r="AX143" i="12"/>
  <c r="AW143" i="12"/>
  <c r="AX142" i="12"/>
  <c r="AW142" i="12"/>
  <c r="AX141" i="12"/>
  <c r="AW141" i="12"/>
  <c r="AX140" i="12"/>
  <c r="AW140" i="12"/>
  <c r="AX139" i="12"/>
  <c r="AW139" i="12"/>
  <c r="AX138" i="12"/>
  <c r="AW138" i="12"/>
  <c r="AX137" i="12"/>
  <c r="AW137" i="12"/>
  <c r="AX136" i="12"/>
  <c r="AW136" i="12"/>
  <c r="AX135" i="12"/>
  <c r="AW135" i="12"/>
  <c r="AQ135" i="12"/>
  <c r="AQ141" i="12" s="1"/>
  <c r="AX134" i="12"/>
  <c r="AW134" i="12"/>
  <c r="AQ136" i="12" s="1"/>
  <c r="AA133" i="12"/>
  <c r="AQ139" i="12" s="1"/>
  <c r="AX130" i="12"/>
  <c r="AW130" i="12"/>
  <c r="AX129" i="12"/>
  <c r="AW129" i="12"/>
  <c r="AX128" i="12"/>
  <c r="AW128" i="12"/>
  <c r="AX127" i="12"/>
  <c r="AW127" i="12"/>
  <c r="AX126" i="12"/>
  <c r="AW126" i="12"/>
  <c r="AX125" i="12"/>
  <c r="AW125" i="12"/>
  <c r="AQ125" i="12"/>
  <c r="AX124" i="12"/>
  <c r="AW124" i="12"/>
  <c r="AX123" i="12"/>
  <c r="AW123" i="12"/>
  <c r="AX122" i="12"/>
  <c r="AW122" i="12"/>
  <c r="AX121" i="12"/>
  <c r="AW121" i="12"/>
  <c r="AX120" i="12"/>
  <c r="AW120" i="12"/>
  <c r="AX119" i="12"/>
  <c r="AW119" i="12"/>
  <c r="AQ119" i="12"/>
  <c r="AX118" i="12"/>
  <c r="AW118" i="12"/>
  <c r="AQ120" i="12" s="1"/>
  <c r="AA117" i="12"/>
  <c r="AQ123" i="12" s="1"/>
  <c r="AX114" i="12"/>
  <c r="AW114" i="12"/>
  <c r="AX113" i="12"/>
  <c r="AW113" i="12"/>
  <c r="AX112" i="12"/>
  <c r="AW112" i="12"/>
  <c r="AX111" i="12"/>
  <c r="AW111" i="12"/>
  <c r="AX110" i="12"/>
  <c r="AW110" i="12"/>
  <c r="AX109" i="12"/>
  <c r="AW109" i="12"/>
  <c r="AQ109" i="12"/>
  <c r="AX108" i="12"/>
  <c r="AW108" i="12"/>
  <c r="AX107" i="12"/>
  <c r="AW107" i="12"/>
  <c r="AX106" i="12"/>
  <c r="AW106" i="12"/>
  <c r="AX105" i="12"/>
  <c r="AW105" i="12"/>
  <c r="AX104" i="12"/>
  <c r="AW104" i="12"/>
  <c r="AQ104" i="12"/>
  <c r="BA14" i="12" s="1"/>
  <c r="AX103" i="12"/>
  <c r="AW103" i="12"/>
  <c r="AQ103" i="12"/>
  <c r="AX102" i="12"/>
  <c r="AW102" i="12"/>
  <c r="AA101" i="12"/>
  <c r="AQ107" i="12" s="1"/>
  <c r="AX98" i="12"/>
  <c r="AW98" i="12"/>
  <c r="AX97" i="12"/>
  <c r="AW97" i="12"/>
  <c r="AX96" i="12"/>
  <c r="AW96" i="12"/>
  <c r="AX95" i="12"/>
  <c r="AW95" i="12"/>
  <c r="AX94" i="12"/>
  <c r="AW94" i="12"/>
  <c r="AX93" i="12"/>
  <c r="AW93" i="12"/>
  <c r="AQ93" i="12"/>
  <c r="AX92" i="12"/>
  <c r="AW92" i="12"/>
  <c r="AX91" i="12"/>
  <c r="AW91" i="12"/>
  <c r="AQ91" i="12"/>
  <c r="AQ92" i="12" s="1"/>
  <c r="AX90" i="12"/>
  <c r="AW90" i="12"/>
  <c r="AX89" i="12"/>
  <c r="AW89" i="12"/>
  <c r="AX88" i="12"/>
  <c r="AW88" i="12"/>
  <c r="AX87" i="12"/>
  <c r="AW87" i="12"/>
  <c r="AQ87" i="12"/>
  <c r="AX86" i="12"/>
  <c r="AW86" i="12"/>
  <c r="AQ88" i="12" s="1"/>
  <c r="AA85" i="12"/>
  <c r="AX82" i="12"/>
  <c r="AW82" i="12"/>
  <c r="AX81" i="12"/>
  <c r="AW81" i="12"/>
  <c r="AX80" i="12"/>
  <c r="AW80" i="12"/>
  <c r="AX79" i="12"/>
  <c r="AW79" i="12"/>
  <c r="AX78" i="12"/>
  <c r="AW78" i="12"/>
  <c r="AX77" i="12"/>
  <c r="AW77" i="12"/>
  <c r="AQ77" i="12"/>
  <c r="AX76" i="12"/>
  <c r="AW76" i="12"/>
  <c r="AX75" i="12"/>
  <c r="AW75" i="12"/>
  <c r="AQ75" i="12"/>
  <c r="BC12" i="12" s="1"/>
  <c r="AX74" i="12"/>
  <c r="AW74" i="12"/>
  <c r="AX73" i="12"/>
  <c r="AW73" i="12"/>
  <c r="AX72" i="12"/>
  <c r="AW72" i="12"/>
  <c r="AQ72" i="12" s="1"/>
  <c r="AX71" i="12"/>
  <c r="AW71" i="12"/>
  <c r="AQ71" i="12"/>
  <c r="AX70" i="12"/>
  <c r="AW70" i="12"/>
  <c r="AA69" i="12"/>
  <c r="AX66" i="12"/>
  <c r="AW66" i="12"/>
  <c r="AX65" i="12"/>
  <c r="AW65" i="12"/>
  <c r="AX64" i="12"/>
  <c r="AW64" i="12"/>
  <c r="AX63" i="12"/>
  <c r="AW63" i="12"/>
  <c r="AX62" i="12"/>
  <c r="AW62" i="12"/>
  <c r="AX61" i="12"/>
  <c r="AW61" i="12"/>
  <c r="AX60" i="12"/>
  <c r="AW60" i="12"/>
  <c r="AX59" i="12"/>
  <c r="AW59" i="12"/>
  <c r="AQ59" i="12"/>
  <c r="BC11" i="12" s="1"/>
  <c r="AX58" i="12"/>
  <c r="AW58" i="12"/>
  <c r="AX57" i="12"/>
  <c r="AW57" i="12"/>
  <c r="AX56" i="12"/>
  <c r="AW56" i="12"/>
  <c r="AX55" i="12"/>
  <c r="AW55" i="12"/>
  <c r="AQ55" i="12"/>
  <c r="AQ61" i="12" s="1"/>
  <c r="AX54" i="12"/>
  <c r="AW54" i="12"/>
  <c r="AQ56" i="12" s="1"/>
  <c r="AA53" i="12"/>
  <c r="AX50" i="12"/>
  <c r="AW50" i="12"/>
  <c r="AX49" i="12"/>
  <c r="AW49" i="12"/>
  <c r="AX48" i="12"/>
  <c r="AW48" i="12"/>
  <c r="AX47" i="12"/>
  <c r="AW47" i="12"/>
  <c r="AX46" i="12"/>
  <c r="AW46" i="12"/>
  <c r="AX45" i="12"/>
  <c r="AW45" i="12"/>
  <c r="AX44" i="12"/>
  <c r="AW44" i="12"/>
  <c r="AX43" i="12"/>
  <c r="AW43" i="12"/>
  <c r="AQ43" i="12"/>
  <c r="AQ44" i="12" s="1"/>
  <c r="AX42" i="12"/>
  <c r="AW42" i="12"/>
  <c r="AX41" i="12"/>
  <c r="AW41" i="12"/>
  <c r="AX40" i="12"/>
  <c r="AW40" i="12"/>
  <c r="AX39" i="12"/>
  <c r="AW39" i="12"/>
  <c r="AQ39" i="12"/>
  <c r="AQ45" i="12" s="1"/>
  <c r="AX38" i="12"/>
  <c r="AW38" i="12"/>
  <c r="AQ40" i="12" s="1"/>
  <c r="AA37" i="12"/>
  <c r="AX34" i="12"/>
  <c r="AW34" i="12"/>
  <c r="AX33" i="12"/>
  <c r="AW33" i="12"/>
  <c r="AX32" i="12"/>
  <c r="AW32" i="12"/>
  <c r="AX31" i="12"/>
  <c r="AW31" i="12"/>
  <c r="BA30" i="12"/>
  <c r="AX30" i="12"/>
  <c r="AW30" i="12"/>
  <c r="BC29" i="12"/>
  <c r="AX29" i="12"/>
  <c r="AW29" i="12"/>
  <c r="BC28" i="12"/>
  <c r="AX28" i="12"/>
  <c r="AW28" i="12"/>
  <c r="BC27" i="12"/>
  <c r="AX27" i="12"/>
  <c r="AW27" i="12"/>
  <c r="BC26" i="12"/>
  <c r="AX26" i="12"/>
  <c r="AW26" i="12"/>
  <c r="AX25" i="12"/>
  <c r="AW25" i="12"/>
  <c r="AX24" i="12"/>
  <c r="AW24" i="12"/>
  <c r="AX23" i="12"/>
  <c r="AW23" i="12"/>
  <c r="AQ23" i="12"/>
  <c r="AQ29" i="12" s="1"/>
  <c r="AX22" i="12"/>
  <c r="AW22" i="12"/>
  <c r="AQ24" i="12" s="1"/>
  <c r="BC21" i="12"/>
  <c r="AA21" i="12"/>
  <c r="AQ27" i="12" s="1"/>
  <c r="BC19" i="12"/>
  <c r="AX18" i="12"/>
  <c r="AW18" i="12"/>
  <c r="AX17" i="12"/>
  <c r="AW17" i="12"/>
  <c r="AX16" i="12"/>
  <c r="AW16" i="12"/>
  <c r="AX15" i="12"/>
  <c r="AW15" i="12"/>
  <c r="AX14" i="12"/>
  <c r="AW14" i="12"/>
  <c r="BC13" i="12"/>
  <c r="AX13" i="12"/>
  <c r="AW13" i="12"/>
  <c r="AQ13" i="12"/>
  <c r="AX12" i="12"/>
  <c r="AW12" i="12"/>
  <c r="AX11" i="12"/>
  <c r="AW11" i="12"/>
  <c r="AQ8" i="12" s="1"/>
  <c r="AX10" i="12"/>
  <c r="AW10" i="12"/>
  <c r="AX9" i="12"/>
  <c r="AW9" i="12"/>
  <c r="AX8" i="12"/>
  <c r="AW8" i="12"/>
  <c r="AX7" i="12"/>
  <c r="AW7" i="12"/>
  <c r="AQ7" i="12"/>
  <c r="AX6" i="12"/>
  <c r="AW6" i="12"/>
  <c r="AA5" i="12"/>
  <c r="AQ11" i="12" s="1"/>
  <c r="M34" i="13" l="1"/>
  <c r="M19" i="13"/>
  <c r="M41" i="13"/>
  <c r="M22" i="13"/>
  <c r="M30" i="13"/>
  <c r="M42" i="13"/>
  <c r="M21" i="13"/>
  <c r="M38" i="13"/>
  <c r="K19" i="13"/>
  <c r="K20" i="13"/>
  <c r="M20" i="13" s="1"/>
  <c r="K21" i="13"/>
  <c r="K22" i="13"/>
  <c r="K23" i="13"/>
  <c r="M23" i="13" s="1"/>
  <c r="K24" i="13"/>
  <c r="M24" i="13" s="1"/>
  <c r="K25" i="13"/>
  <c r="M25" i="13" s="1"/>
  <c r="K26" i="13"/>
  <c r="M26" i="13" s="1"/>
  <c r="K27" i="13"/>
  <c r="M27" i="13" s="1"/>
  <c r="K28" i="13"/>
  <c r="M28" i="13" s="1"/>
  <c r="K30" i="13"/>
  <c r="K32" i="13"/>
  <c r="M32" i="13" s="1"/>
  <c r="K34" i="13"/>
  <c r="K36" i="13"/>
  <c r="M36" i="13" s="1"/>
  <c r="K38" i="13"/>
  <c r="K40" i="13"/>
  <c r="M40" i="13" s="1"/>
  <c r="K42" i="13"/>
  <c r="AQ57" i="12"/>
  <c r="AQ62" i="12"/>
  <c r="BA11" i="12"/>
  <c r="AQ108" i="12"/>
  <c r="BC14" i="12"/>
  <c r="AQ249" i="12"/>
  <c r="BA23" i="12"/>
  <c r="AQ254" i="12"/>
  <c r="AQ12" i="12"/>
  <c r="BC8" i="12"/>
  <c r="AQ217" i="12"/>
  <c r="AQ222" i="12"/>
  <c r="BA21" i="12"/>
  <c r="AQ236" i="12"/>
  <c r="BC22" i="12"/>
  <c r="BC25" i="12"/>
  <c r="AQ284" i="12"/>
  <c r="BI294" i="12"/>
  <c r="BJ294" i="12" s="1"/>
  <c r="BD26" i="12"/>
  <c r="BA28" i="12"/>
  <c r="AQ329" i="12"/>
  <c r="AQ334" i="12"/>
  <c r="BI343" i="12"/>
  <c r="BJ343" i="12" s="1"/>
  <c r="BD29" i="12"/>
  <c r="BI358" i="12"/>
  <c r="BJ358" i="12" s="1"/>
  <c r="BB30" i="12"/>
  <c r="AQ380" i="12"/>
  <c r="BC31" i="12"/>
  <c r="AQ393" i="12"/>
  <c r="AQ398" i="12"/>
  <c r="BA32" i="12"/>
  <c r="AQ46" i="12"/>
  <c r="BA10" i="12"/>
  <c r="AQ41" i="12"/>
  <c r="AQ318" i="12"/>
  <c r="BA27" i="12"/>
  <c r="AQ313" i="12"/>
  <c r="AQ364" i="12"/>
  <c r="BC30" i="12"/>
  <c r="BC9" i="12"/>
  <c r="AQ28" i="12"/>
  <c r="BA9" i="12"/>
  <c r="AQ30" i="12"/>
  <c r="AQ25" i="12"/>
  <c r="AQ73" i="12"/>
  <c r="BA12" i="12"/>
  <c r="AQ78" i="12"/>
  <c r="AQ377" i="12"/>
  <c r="AQ382" i="12"/>
  <c r="BA31" i="12"/>
  <c r="AQ201" i="12"/>
  <c r="BA20" i="12"/>
  <c r="AQ206" i="12"/>
  <c r="BI327" i="12"/>
  <c r="BJ327" i="12" s="1"/>
  <c r="BD28" i="12"/>
  <c r="AQ137" i="12"/>
  <c r="BA16" i="12"/>
  <c r="AQ142" i="12"/>
  <c r="BI183" i="12"/>
  <c r="BJ183" i="12" s="1"/>
  <c r="BD19" i="12"/>
  <c r="AQ9" i="12"/>
  <c r="BA8" i="12"/>
  <c r="AQ14" i="12"/>
  <c r="AQ265" i="12"/>
  <c r="AQ270" i="12"/>
  <c r="BA24" i="12"/>
  <c r="AQ286" i="12"/>
  <c r="AQ281" i="12"/>
  <c r="BA25" i="12"/>
  <c r="AQ396" i="12"/>
  <c r="BC32" i="12"/>
  <c r="AQ89" i="12"/>
  <c r="BA13" i="12"/>
  <c r="AQ94" i="12"/>
  <c r="AQ140" i="12"/>
  <c r="BC16" i="12"/>
  <c r="AQ302" i="12"/>
  <c r="BA26" i="12"/>
  <c r="AQ297" i="12"/>
  <c r="BA19" i="12"/>
  <c r="AQ185" i="12"/>
  <c r="AQ190" i="12"/>
  <c r="AQ268" i="12"/>
  <c r="BC24" i="12"/>
  <c r="BI39" i="12"/>
  <c r="BJ39" i="12" s="1"/>
  <c r="BD10" i="12"/>
  <c r="BD13" i="12"/>
  <c r="BI87" i="12"/>
  <c r="BJ87" i="12" s="1"/>
  <c r="AQ124" i="12"/>
  <c r="BC15" i="12"/>
  <c r="BD27" i="12"/>
  <c r="BI311" i="12"/>
  <c r="BJ311" i="12" s="1"/>
  <c r="BA29" i="12"/>
  <c r="AQ345" i="12"/>
  <c r="AQ350" i="12"/>
  <c r="BA17" i="12"/>
  <c r="AQ158" i="12"/>
  <c r="AQ153" i="12"/>
  <c r="AQ174" i="12"/>
  <c r="BA18" i="12"/>
  <c r="AQ169" i="12"/>
  <c r="BA15" i="12"/>
  <c r="AQ121" i="12"/>
  <c r="AQ126" i="12"/>
  <c r="AQ156" i="12"/>
  <c r="BC17" i="12"/>
  <c r="BI167" i="12"/>
  <c r="BJ167" i="12" s="1"/>
  <c r="BD18" i="12"/>
  <c r="BI215" i="12"/>
  <c r="BJ215" i="12" s="1"/>
  <c r="BD21" i="12"/>
  <c r="BB22" i="12"/>
  <c r="BI230" i="12"/>
  <c r="BJ230" i="12" s="1"/>
  <c r="BC23" i="12"/>
  <c r="AQ252" i="12"/>
  <c r="BC10" i="12"/>
  <c r="BC18" i="12"/>
  <c r="BA22" i="12"/>
  <c r="AQ60" i="12"/>
  <c r="AQ76" i="12"/>
  <c r="AQ110" i="12"/>
  <c r="AQ204" i="12"/>
  <c r="AQ238" i="12"/>
  <c r="AQ366" i="12"/>
  <c r="AQ105" i="12"/>
  <c r="AQ127" i="12" l="1"/>
  <c r="BE15" i="12"/>
  <c r="AQ255" i="12"/>
  <c r="BE23" i="12"/>
  <c r="BD12" i="12"/>
  <c r="BI71" i="12"/>
  <c r="BJ71" i="12" s="1"/>
  <c r="BB15" i="12"/>
  <c r="BI118" i="12"/>
  <c r="BJ118" i="12" s="1"/>
  <c r="AQ351" i="12"/>
  <c r="BE29" i="12"/>
  <c r="BB26" i="12"/>
  <c r="BI293" i="12"/>
  <c r="BJ293" i="12" s="1"/>
  <c r="AQ15" i="12"/>
  <c r="BE8" i="12"/>
  <c r="BE12" i="12"/>
  <c r="AQ79" i="12"/>
  <c r="BI134" i="12"/>
  <c r="BJ134" i="12" s="1"/>
  <c r="BB16" i="12"/>
  <c r="BD11" i="12"/>
  <c r="BI55" i="12"/>
  <c r="BJ55" i="12" s="1"/>
  <c r="BA6" i="12"/>
  <c r="BA7" i="12" s="1"/>
  <c r="BI359" i="12"/>
  <c r="BJ359" i="12" s="1"/>
  <c r="BD30" i="12"/>
  <c r="AQ399" i="12"/>
  <c r="BE32" i="12"/>
  <c r="AQ335" i="12"/>
  <c r="BE28" i="12"/>
  <c r="BI231" i="12"/>
  <c r="BJ231" i="12" s="1"/>
  <c r="BD22" i="12"/>
  <c r="BB23" i="12"/>
  <c r="BI246" i="12"/>
  <c r="BJ246" i="12" s="1"/>
  <c r="BE10" i="12"/>
  <c r="AQ47" i="12"/>
  <c r="BB29" i="12"/>
  <c r="BI342" i="12"/>
  <c r="BJ342" i="12" s="1"/>
  <c r="BI391" i="12"/>
  <c r="BJ391" i="12" s="1"/>
  <c r="BD32" i="12"/>
  <c r="BI166" i="12"/>
  <c r="BJ166" i="12" s="1"/>
  <c r="BB18" i="12"/>
  <c r="BE26" i="12"/>
  <c r="AQ303" i="12"/>
  <c r="BB8" i="12"/>
  <c r="BI6" i="12"/>
  <c r="BJ6" i="12" s="1"/>
  <c r="BE20" i="12"/>
  <c r="AQ207" i="12"/>
  <c r="BI70" i="12"/>
  <c r="BJ70" i="12" s="1"/>
  <c r="BB12" i="12"/>
  <c r="BI310" i="12"/>
  <c r="BJ310" i="12" s="1"/>
  <c r="BB27" i="12"/>
  <c r="BI390" i="12"/>
  <c r="BJ390" i="12" s="1"/>
  <c r="BB32" i="12"/>
  <c r="BI326" i="12"/>
  <c r="BJ326" i="12" s="1"/>
  <c r="BB28" i="12"/>
  <c r="BB13" i="12"/>
  <c r="BI86" i="12"/>
  <c r="BJ86" i="12" s="1"/>
  <c r="BI374" i="12"/>
  <c r="BJ374" i="12" s="1"/>
  <c r="BB31" i="12"/>
  <c r="BI22" i="12"/>
  <c r="BJ22" i="12" s="1"/>
  <c r="BB9" i="12"/>
  <c r="BE21" i="12"/>
  <c r="AQ223" i="12"/>
  <c r="BI103" i="12"/>
  <c r="BJ103" i="12" s="1"/>
  <c r="BD14" i="12"/>
  <c r="BI262" i="12"/>
  <c r="BJ262" i="12" s="1"/>
  <c r="BB24" i="12"/>
  <c r="BB14" i="12"/>
  <c r="BI102" i="12"/>
  <c r="BJ102" i="12" s="1"/>
  <c r="BI278" i="12"/>
  <c r="BJ278" i="12" s="1"/>
  <c r="BB25" i="12"/>
  <c r="AQ367" i="12"/>
  <c r="BE30" i="12"/>
  <c r="BE18" i="12"/>
  <c r="AQ175" i="12"/>
  <c r="BD24" i="12"/>
  <c r="BI263" i="12"/>
  <c r="BJ263" i="12" s="1"/>
  <c r="BI135" i="12"/>
  <c r="BJ135" i="12" s="1"/>
  <c r="BD16" i="12"/>
  <c r="BE25" i="12"/>
  <c r="AQ287" i="12"/>
  <c r="BI198" i="12"/>
  <c r="BJ198" i="12" s="1"/>
  <c r="BB20" i="12"/>
  <c r="AQ31" i="12"/>
  <c r="BE9" i="12"/>
  <c r="AQ319" i="12"/>
  <c r="BF27" i="12" s="1"/>
  <c r="BE27" i="12"/>
  <c r="BI312" i="12"/>
  <c r="BJ312" i="12" s="1"/>
  <c r="BI375" i="12"/>
  <c r="BJ375" i="12" s="1"/>
  <c r="BD31" i="12"/>
  <c r="BB21" i="12"/>
  <c r="BI214" i="12"/>
  <c r="BJ214" i="12" s="1"/>
  <c r="AQ111" i="12"/>
  <c r="BE14" i="12"/>
  <c r="BI247" i="12"/>
  <c r="BJ247" i="12" s="1"/>
  <c r="BD23" i="12"/>
  <c r="AQ191" i="12"/>
  <c r="BE19" i="12"/>
  <c r="AQ95" i="12"/>
  <c r="BE13" i="12"/>
  <c r="BE16" i="12"/>
  <c r="AQ143" i="12"/>
  <c r="BI38" i="12"/>
  <c r="BJ38" i="12" s="1"/>
  <c r="BB10" i="12"/>
  <c r="BC6" i="12"/>
  <c r="BC7" i="12" s="1"/>
  <c r="BE11" i="12"/>
  <c r="AQ63" i="12"/>
  <c r="AQ239" i="12"/>
  <c r="BE22" i="12"/>
  <c r="BI150" i="12"/>
  <c r="BJ150" i="12" s="1"/>
  <c r="BB17" i="12"/>
  <c r="BD20" i="12"/>
  <c r="BI199" i="12"/>
  <c r="BJ199" i="12" s="1"/>
  <c r="BD17" i="12"/>
  <c r="BI151" i="12"/>
  <c r="BJ151" i="12" s="1"/>
  <c r="BE17" i="12"/>
  <c r="AQ159" i="12"/>
  <c r="BI119" i="12"/>
  <c r="BJ119" i="12" s="1"/>
  <c r="BD15" i="12"/>
  <c r="BI182" i="12"/>
  <c r="BJ182" i="12" s="1"/>
  <c r="BB19" i="12"/>
  <c r="BE24" i="12"/>
  <c r="AQ271" i="12"/>
  <c r="AQ383" i="12"/>
  <c r="BE31" i="12"/>
  <c r="BI23" i="12"/>
  <c r="BJ23" i="12" s="1"/>
  <c r="BD9" i="12"/>
  <c r="BD25" i="12"/>
  <c r="BI279" i="12"/>
  <c r="BJ279" i="12" s="1"/>
  <c r="BD8" i="12"/>
  <c r="BI7" i="12"/>
  <c r="BJ7" i="12" s="1"/>
  <c r="BI54" i="12"/>
  <c r="BJ54" i="12" s="1"/>
  <c r="BB11" i="12"/>
  <c r="BI280" i="12" l="1"/>
  <c r="BJ280" i="12" s="1"/>
  <c r="BF25" i="12"/>
  <c r="BI264" i="12"/>
  <c r="BJ264" i="12" s="1"/>
  <c r="BF24" i="12"/>
  <c r="BF11" i="12"/>
  <c r="BI56" i="12"/>
  <c r="BJ56" i="12" s="1"/>
  <c r="BI88" i="12"/>
  <c r="BJ88" i="12" s="1"/>
  <c r="BF13" i="12"/>
  <c r="BI168" i="12"/>
  <c r="BJ168" i="12" s="1"/>
  <c r="BF18" i="12"/>
  <c r="BI295" i="12"/>
  <c r="BJ295" i="12" s="1"/>
  <c r="BF26" i="12"/>
  <c r="BI40" i="12"/>
  <c r="BJ40" i="12" s="1"/>
  <c r="BF10" i="12"/>
  <c r="BF29" i="12"/>
  <c r="BI344" i="12"/>
  <c r="BJ344" i="12" s="1"/>
  <c r="BI120" i="12"/>
  <c r="BJ120" i="12" s="1"/>
  <c r="BF15" i="12"/>
  <c r="BD6" i="12"/>
  <c r="BI392" i="12"/>
  <c r="BJ392" i="12" s="1"/>
  <c r="BF32" i="12"/>
  <c r="BF12" i="12"/>
  <c r="BI72" i="12"/>
  <c r="BJ72" i="12" s="1"/>
  <c r="BF30" i="12"/>
  <c r="BI360" i="12"/>
  <c r="BJ360" i="12" s="1"/>
  <c r="BF21" i="12"/>
  <c r="BI216" i="12"/>
  <c r="BJ216" i="12" s="1"/>
  <c r="BF20" i="12"/>
  <c r="BI200" i="12"/>
  <c r="BJ200" i="12" s="1"/>
  <c r="AU7" i="12"/>
  <c r="BB7" i="12"/>
  <c r="AU8" i="12" s="1"/>
  <c r="BI8" i="12"/>
  <c r="BJ8" i="12" s="1"/>
  <c r="BF8" i="12"/>
  <c r="BI136" i="12"/>
  <c r="BJ136" i="12" s="1"/>
  <c r="BF16" i="12"/>
  <c r="BI184" i="12"/>
  <c r="BJ184" i="12" s="1"/>
  <c r="BF19" i="12"/>
  <c r="BE6" i="12"/>
  <c r="BE7" i="12" s="1"/>
  <c r="BI152" i="12"/>
  <c r="BJ152" i="12" s="1"/>
  <c r="BF17" i="12"/>
  <c r="BI104" i="12"/>
  <c r="BJ104" i="12" s="1"/>
  <c r="BF14" i="12"/>
  <c r="BI248" i="12"/>
  <c r="BJ248" i="12" s="1"/>
  <c r="BF23" i="12"/>
  <c r="AU10" i="12"/>
  <c r="BD7" i="12"/>
  <c r="AU11" i="12" s="1"/>
  <c r="BF31" i="12"/>
  <c r="BI376" i="12"/>
  <c r="BJ376" i="12" s="1"/>
  <c r="BF22" i="12"/>
  <c r="BI232" i="12"/>
  <c r="BJ232" i="12" s="1"/>
  <c r="BI24" i="12"/>
  <c r="BJ24" i="12" s="1"/>
  <c r="BF9" i="12"/>
  <c r="BB6" i="12"/>
  <c r="BF28" i="12"/>
  <c r="BI328" i="12"/>
  <c r="BJ328" i="12" s="1"/>
  <c r="BF6" i="12" l="1"/>
  <c r="BF7" i="12"/>
  <c r="AU14" i="12" s="1"/>
  <c r="AU13" i="12"/>
  <c r="Q7" i="11" l="1"/>
  <c r="R5" i="11" l="1"/>
  <c r="R4" i="11"/>
  <c r="R3" i="11"/>
  <c r="R6" i="11"/>
  <c r="R7" i="11" l="1"/>
  <c r="AQ7" i="1" l="1"/>
  <c r="AQ13" i="1" l="1"/>
  <c r="AW6" i="1" l="1"/>
  <c r="AX6" i="1"/>
  <c r="AW7" i="1"/>
  <c r="AX7" i="1"/>
  <c r="AW8" i="1"/>
  <c r="AX8" i="1"/>
  <c r="AW9" i="1"/>
  <c r="AX9" i="1"/>
  <c r="AW10" i="1"/>
  <c r="AX10" i="1"/>
  <c r="AW11" i="1"/>
  <c r="AX11" i="1"/>
  <c r="AW12" i="1"/>
  <c r="AX12" i="1"/>
  <c r="AW13" i="1"/>
  <c r="AX13" i="1"/>
  <c r="AW14" i="1"/>
  <c r="AX14" i="1"/>
  <c r="AW15" i="1"/>
  <c r="AX15" i="1"/>
  <c r="AW16" i="1"/>
  <c r="AX16" i="1"/>
  <c r="AW17" i="1"/>
  <c r="AX17" i="1"/>
  <c r="AW18" i="1"/>
  <c r="AX18" i="1"/>
  <c r="AW22" i="1"/>
  <c r="AX22" i="1"/>
  <c r="AW23" i="1"/>
  <c r="AX23" i="1"/>
  <c r="AW24" i="1"/>
  <c r="AX24" i="1"/>
  <c r="AW25" i="1"/>
  <c r="AX25" i="1"/>
  <c r="AW26" i="1"/>
  <c r="AX26" i="1"/>
  <c r="AW27" i="1"/>
  <c r="AX27" i="1"/>
  <c r="AW28" i="1"/>
  <c r="AX28" i="1"/>
  <c r="AW29" i="1"/>
  <c r="AX29" i="1"/>
  <c r="AW30" i="1"/>
  <c r="AX30" i="1"/>
  <c r="AW31" i="1"/>
  <c r="AX31" i="1"/>
  <c r="AW32" i="1"/>
  <c r="AX32" i="1"/>
  <c r="AW33" i="1"/>
  <c r="AX33" i="1"/>
  <c r="AW34" i="1"/>
  <c r="AX34" i="1"/>
  <c r="AQ23" i="1" l="1"/>
  <c r="AQ29" i="1" s="1"/>
  <c r="AA21" i="1" l="1"/>
  <c r="AQ27" i="1" s="1"/>
  <c r="BC17" i="1" l="1"/>
  <c r="BC20" i="1"/>
  <c r="BC24" i="1"/>
  <c r="BC28" i="1"/>
  <c r="BC32" i="1"/>
  <c r="AQ28" i="1"/>
  <c r="BC9" i="1"/>
  <c r="BC13" i="1"/>
  <c r="BC12" i="1"/>
  <c r="BC16" i="1"/>
  <c r="BC11" i="1"/>
  <c r="BC15" i="1"/>
  <c r="BC19" i="1"/>
  <c r="BC23" i="1"/>
  <c r="BC27" i="1"/>
  <c r="BC31" i="1"/>
  <c r="BC21" i="1"/>
  <c r="BC25" i="1"/>
  <c r="BC29" i="1"/>
  <c r="BC10" i="1"/>
  <c r="BC14" i="1"/>
  <c r="BC18" i="1"/>
  <c r="BC22" i="1"/>
  <c r="BC26" i="1"/>
  <c r="BC30" i="1"/>
  <c r="BA13" i="1"/>
  <c r="BA17" i="1"/>
  <c r="BA21" i="1"/>
  <c r="BA25" i="1"/>
  <c r="AQ24" i="1"/>
  <c r="AA5" i="1"/>
  <c r="AQ11" i="1" s="1"/>
  <c r="BD30" i="1" l="1"/>
  <c r="BD22" i="1"/>
  <c r="BD14" i="1"/>
  <c r="BD29" i="1"/>
  <c r="BD21" i="1"/>
  <c r="BD27" i="1"/>
  <c r="BD19" i="1"/>
  <c r="BD11" i="1"/>
  <c r="BD12" i="1"/>
  <c r="BD9" i="1"/>
  <c r="BI23" i="1"/>
  <c r="BJ23" i="1" s="1"/>
  <c r="BD28" i="1"/>
  <c r="BD20" i="1"/>
  <c r="BD26" i="1"/>
  <c r="BD18" i="1"/>
  <c r="BD10" i="1"/>
  <c r="BD25" i="1"/>
  <c r="BD31" i="1"/>
  <c r="BD23" i="1"/>
  <c r="BD15" i="1"/>
  <c r="BD16" i="1"/>
  <c r="BD13" i="1"/>
  <c r="BD32" i="1"/>
  <c r="BD24" i="1"/>
  <c r="BD17" i="1"/>
  <c r="BA12" i="1"/>
  <c r="BA20" i="1"/>
  <c r="BA26" i="1"/>
  <c r="BA19" i="1"/>
  <c r="AQ25" i="1"/>
  <c r="BA9" i="1"/>
  <c r="BA16" i="1"/>
  <c r="BA27" i="1"/>
  <c r="BE29" i="1"/>
  <c r="BA10" i="1"/>
  <c r="BA28" i="1"/>
  <c r="BA29" i="1"/>
  <c r="BA18" i="1"/>
  <c r="BA23" i="1"/>
  <c r="BE31" i="1"/>
  <c r="BA31" i="1"/>
  <c r="BA32" i="1"/>
  <c r="BA22" i="1"/>
  <c r="AQ12" i="1"/>
  <c r="BC8" i="1"/>
  <c r="BC6" i="1" s="1"/>
  <c r="BC7" i="1" s="1"/>
  <c r="BD7" i="1" s="1"/>
  <c r="BE30" i="1"/>
  <c r="BA11" i="1"/>
  <c r="BA24" i="1"/>
  <c r="BA30" i="1"/>
  <c r="BA14" i="1"/>
  <c r="BA15" i="1"/>
  <c r="AQ30" i="1"/>
  <c r="AQ8" i="1"/>
  <c r="BB14" i="1" l="1"/>
  <c r="BB24" i="1"/>
  <c r="BB22" i="1"/>
  <c r="BB31" i="1"/>
  <c r="BB23" i="1"/>
  <c r="BB29" i="1"/>
  <c r="BB10" i="1"/>
  <c r="BB27" i="1"/>
  <c r="BB26" i="1"/>
  <c r="BB12" i="1"/>
  <c r="BB21" i="1"/>
  <c r="BB13" i="1"/>
  <c r="BB17" i="1"/>
  <c r="BB25" i="1"/>
  <c r="BB15" i="1"/>
  <c r="BB30" i="1"/>
  <c r="BB11" i="1"/>
  <c r="BD8" i="1"/>
  <c r="BD6" i="1" s="1"/>
  <c r="BI7" i="1"/>
  <c r="BJ7" i="1" s="1"/>
  <c r="BB32" i="1"/>
  <c r="BB18" i="1"/>
  <c r="BB28" i="1"/>
  <c r="BB16" i="1"/>
  <c r="BB19" i="1"/>
  <c r="BB20" i="1"/>
  <c r="BB9" i="1"/>
  <c r="BI22" i="1"/>
  <c r="BJ22" i="1" s="1"/>
  <c r="AU11" i="1"/>
  <c r="AU10" i="1"/>
  <c r="BE26" i="1"/>
  <c r="BE19" i="1"/>
  <c r="BE21" i="1"/>
  <c r="BE32" i="1"/>
  <c r="BE18" i="1"/>
  <c r="BE13" i="1"/>
  <c r="BE17" i="1"/>
  <c r="BE14" i="1"/>
  <c r="AQ9" i="1"/>
  <c r="BA8" i="1"/>
  <c r="BA6" i="1" s="1"/>
  <c r="BA7" i="1" s="1"/>
  <c r="BB7" i="1" s="1"/>
  <c r="BE20" i="1"/>
  <c r="BE22" i="1"/>
  <c r="BE23" i="1"/>
  <c r="BF31" i="1"/>
  <c r="BF29" i="1"/>
  <c r="BE12" i="1"/>
  <c r="BE16" i="1"/>
  <c r="BE24" i="1"/>
  <c r="BE15" i="1"/>
  <c r="BE25" i="1"/>
  <c r="BE28" i="1"/>
  <c r="BE11" i="1"/>
  <c r="BE27" i="1"/>
  <c r="BF30" i="1"/>
  <c r="BE10" i="1"/>
  <c r="AQ31" i="1"/>
  <c r="BI24" i="1" s="1"/>
  <c r="BJ24" i="1" s="1"/>
  <c r="BE9" i="1"/>
  <c r="AQ14" i="1"/>
  <c r="BB8" i="1" l="1"/>
  <c r="BB6" i="1" s="1"/>
  <c r="BI6" i="1"/>
  <c r="BJ6" i="1" s="1"/>
  <c r="BF10" i="1"/>
  <c r="AU8" i="1"/>
  <c r="AU7" i="1"/>
  <c r="BF27" i="1"/>
  <c r="BF28" i="1"/>
  <c r="BF15" i="1"/>
  <c r="BF16" i="1"/>
  <c r="BF23" i="1"/>
  <c r="BF20" i="1"/>
  <c r="BF14" i="1"/>
  <c r="BF13" i="1"/>
  <c r="BF32" i="1"/>
  <c r="BF19" i="1"/>
  <c r="BF11" i="1"/>
  <c r="BF25" i="1"/>
  <c r="BF24" i="1"/>
  <c r="BF12" i="1"/>
  <c r="BF22" i="1"/>
  <c r="BF17" i="1"/>
  <c r="BF18" i="1"/>
  <c r="BF21" i="1"/>
  <c r="BF26" i="1"/>
  <c r="BF9" i="1"/>
  <c r="AQ15" i="1"/>
  <c r="BI8" i="1" s="1"/>
  <c r="BJ8" i="1" s="1"/>
  <c r="BE8" i="1"/>
  <c r="BE6" i="1" l="1"/>
  <c r="BE7" i="1" s="1"/>
  <c r="BF8" i="1"/>
  <c r="BF7" i="1" l="1"/>
  <c r="AU14" i="1" s="1"/>
  <c r="AU13" i="1"/>
  <c r="BF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Alberto Edmundo Ocampos Ávalos</author>
    <author>Asus</author>
  </authors>
  <commentList>
    <comment ref="B6" authorId="0" shapeId="0" xr:uid="{B4E1C68D-6140-4A5D-B6A5-08745090012D}">
      <text>
        <r>
          <rPr>
            <sz val="9"/>
            <color indexed="81"/>
            <rFont val="Arial"/>
            <family val="2"/>
          </rPr>
          <t xml:space="preserve">Habilite el contador de procesos ingresando en esta celda el </t>
        </r>
        <r>
          <rPr>
            <b/>
            <sz val="9"/>
            <color indexed="81"/>
            <rFont val="Arial"/>
            <family val="2"/>
          </rPr>
          <t>valor 1</t>
        </r>
      </text>
    </comment>
    <comment ref="Y6" authorId="0" shapeId="0" xr:uid="{4962BE78-FA13-40CD-88AC-D82825521249}">
      <text>
        <r>
          <rPr>
            <sz val="9"/>
            <color indexed="81"/>
            <rFont val="Arial"/>
            <family val="2"/>
          </rPr>
          <t>Encuentro personal "cara a cara" 
Llamadas telefónicas no controladas.</t>
        </r>
      </text>
    </comment>
    <comment ref="AE6" authorId="1" shapeId="0" xr:uid="{39B0C8E8-0407-4F2D-A47E-59FB2B9A9E4E}">
      <text>
        <r>
          <rPr>
            <sz val="9"/>
            <color indexed="81"/>
            <rFont val="Tahoma"/>
            <family val="2"/>
          </rPr>
          <t>Ponderación o valor relativo de este factor.</t>
        </r>
      </text>
    </comment>
    <comment ref="AH6" authorId="1" shapeId="0" xr:uid="{12C8F094-9467-4A08-8565-B5F3ADB4C99A}">
      <text>
        <r>
          <rPr>
            <sz val="9"/>
            <color indexed="81"/>
            <rFont val="Tahoma"/>
            <family val="2"/>
          </rPr>
          <t>Ponderación o valor relativo de este factor.</t>
        </r>
      </text>
    </comment>
    <comment ref="AD7" authorId="0" shapeId="0" xr:uid="{B33E8029-2387-467C-B22A-A6EB876AB2B8}">
      <text>
        <r>
          <rPr>
            <sz val="9"/>
            <color indexed="81"/>
            <rFont val="Arial"/>
            <family val="2"/>
          </rPr>
          <t>Una unidad organizacional puede ser una dirección, departamento, sección, etc., que configura una determinada organización.</t>
        </r>
      </text>
    </comment>
    <comment ref="AE7" authorId="1" shapeId="0" xr:uid="{216691E3-D249-4C5E-880E-09312531BA3E}">
      <text>
        <r>
          <rPr>
            <sz val="9"/>
            <color indexed="81"/>
            <rFont val="Tahoma"/>
            <family val="2"/>
          </rPr>
          <t>Ponderación o valor relativo de este factor.</t>
        </r>
      </text>
    </comment>
    <comment ref="AH7" authorId="1" shapeId="0" xr:uid="{30CB03BC-19D7-4B63-9290-7539BA56355D}">
      <text>
        <r>
          <rPr>
            <sz val="9"/>
            <color indexed="81"/>
            <rFont val="Tahoma"/>
            <family val="2"/>
          </rPr>
          <t>Ponderación o valor relativo de este factor.</t>
        </r>
      </text>
    </comment>
    <comment ref="AE8" authorId="1" shapeId="0" xr:uid="{15B677D9-E1BB-405C-A003-8617C7CCEC1F}">
      <text>
        <r>
          <rPr>
            <sz val="9"/>
            <color indexed="81"/>
            <rFont val="Tahoma"/>
            <family val="2"/>
          </rPr>
          <t>Ponderación o valor relativo de este factor.</t>
        </r>
      </text>
    </comment>
    <comment ref="AH8" authorId="1" shapeId="0" xr:uid="{A5539957-9D79-402A-B1F9-EC543E7EB096}">
      <text>
        <r>
          <rPr>
            <sz val="9"/>
            <color indexed="81"/>
            <rFont val="Tahoma"/>
            <family val="2"/>
          </rPr>
          <t>Ponderación o valor relativo de este factor.</t>
        </r>
      </text>
    </comment>
    <comment ref="AE9" authorId="1" shapeId="0" xr:uid="{B00BF5DC-C2E2-482E-87FE-0DC8E9FE09E0}">
      <text>
        <r>
          <rPr>
            <sz val="9"/>
            <color indexed="81"/>
            <rFont val="Tahoma"/>
            <family val="2"/>
          </rPr>
          <t>Ponderación o valor relativo de este factor.</t>
        </r>
      </text>
    </comment>
    <comment ref="AH9" authorId="1" shapeId="0" xr:uid="{B5790DFE-C588-45E5-851E-A16E6DF9CD50}">
      <text>
        <r>
          <rPr>
            <sz val="9"/>
            <color indexed="81"/>
            <rFont val="Tahoma"/>
            <family val="2"/>
          </rPr>
          <t>Ponderación o valor relativo de este factor.</t>
        </r>
      </text>
    </comment>
    <comment ref="AE10" authorId="1" shapeId="0" xr:uid="{C8284EB2-760D-4A0C-B1FC-2299344AFEC3}">
      <text>
        <r>
          <rPr>
            <sz val="9"/>
            <color indexed="81"/>
            <rFont val="Tahoma"/>
            <family val="2"/>
          </rPr>
          <t>Ponderación o valor relativo de este factor.</t>
        </r>
      </text>
    </comment>
    <comment ref="AH10" authorId="1" shapeId="0" xr:uid="{F974E21F-C8B1-4B89-B2D6-6A445AFFA616}">
      <text>
        <r>
          <rPr>
            <sz val="9"/>
            <color indexed="81"/>
            <rFont val="Tahoma"/>
            <family val="2"/>
          </rPr>
          <t>Ponderación o valor relativo de este factor.</t>
        </r>
      </text>
    </comment>
    <comment ref="AE11" authorId="1" shapeId="0" xr:uid="{C7AF6F54-1F43-4D0A-B0C0-02326ECE1A78}">
      <text>
        <r>
          <rPr>
            <sz val="9"/>
            <color indexed="81"/>
            <rFont val="Tahoma"/>
            <family val="2"/>
          </rPr>
          <t>Ponderación o valor relativo de este factor.</t>
        </r>
      </text>
    </comment>
    <comment ref="AH11" authorId="1" shapeId="0" xr:uid="{EA7370EF-E125-47A8-B6EA-7BB29E4FB22A}">
      <text>
        <r>
          <rPr>
            <sz val="9"/>
            <color indexed="81"/>
            <rFont val="Tahoma"/>
            <family val="2"/>
          </rPr>
          <t>Ponderación o valor relativo de este factor.</t>
        </r>
      </text>
    </comment>
    <comment ref="AE12" authorId="1" shapeId="0" xr:uid="{49013A3E-D3A7-43F9-AB96-953BFD1883D7}">
      <text>
        <r>
          <rPr>
            <sz val="9"/>
            <color indexed="81"/>
            <rFont val="Tahoma"/>
            <family val="2"/>
          </rPr>
          <t>Ponderación o valor relativo de este factor.</t>
        </r>
      </text>
    </comment>
    <comment ref="AH12" authorId="1" shapeId="0" xr:uid="{6F6F478C-BCB1-459A-A81D-6D39F88BB5D6}">
      <text>
        <r>
          <rPr>
            <sz val="9"/>
            <color indexed="81"/>
            <rFont val="Tahoma"/>
            <family val="2"/>
          </rPr>
          <t>Ponderación o valor relativo de este factor.</t>
        </r>
      </text>
    </comment>
    <comment ref="Y13" authorId="1" shapeId="0" xr:uid="{5A340E3E-9D69-420E-A0F9-183FE6BFD9E5}">
      <text>
        <r>
          <rPr>
            <sz val="9"/>
            <color indexed="81"/>
            <rFont val="Arial"/>
            <family val="2"/>
          </rPr>
          <t>Se considera que las sanciones que se aplican desde la funciòn Pública no son lo suficientemente fuertes y disuasivas</t>
        </r>
      </text>
    </comment>
    <comment ref="AE13" authorId="1" shapeId="0" xr:uid="{DD386736-E97F-46BF-9EE7-25DFFE7EADCD}">
      <text>
        <r>
          <rPr>
            <sz val="9"/>
            <color indexed="81"/>
            <rFont val="Tahoma"/>
            <family val="2"/>
          </rPr>
          <t>Ponderación o valor relativo de este factor.</t>
        </r>
      </text>
    </comment>
    <comment ref="AH13" authorId="1" shapeId="0" xr:uid="{36B29588-063A-403A-9D9D-57CCD4D7A99D}">
      <text>
        <r>
          <rPr>
            <sz val="9"/>
            <color indexed="81"/>
            <rFont val="Tahoma"/>
            <family val="2"/>
          </rPr>
          <t>Ponderación o valor relativo de este factor.</t>
        </r>
      </text>
    </comment>
    <comment ref="AE14" authorId="1" shapeId="0" xr:uid="{64F523CF-18FC-462B-99D6-AFD7F644C13E}">
      <text>
        <r>
          <rPr>
            <sz val="9"/>
            <color indexed="81"/>
            <rFont val="Tahoma"/>
            <family val="2"/>
          </rPr>
          <t>Ponderación o valor relativo de este factor.</t>
        </r>
      </text>
    </comment>
    <comment ref="AH14" authorId="1" shapeId="0" xr:uid="{5F54864D-F848-4316-B2CD-D5742214831F}">
      <text>
        <r>
          <rPr>
            <sz val="9"/>
            <color indexed="81"/>
            <rFont val="Tahoma"/>
            <family val="2"/>
          </rPr>
          <t>Ponderación o valor relativo de este factor.</t>
        </r>
      </text>
    </comment>
    <comment ref="Y15" authorId="1" shapeId="0" xr:uid="{0F38C08D-3E4B-49CF-9B71-E3C737022146}">
      <text>
        <r>
          <rPr>
            <sz val="9"/>
            <color indexed="81"/>
            <rFont val="Arial"/>
            <family val="2"/>
          </rPr>
          <t>Se cuenta con un plan anticorrupciòn en el cual se consideran actividades de concientizaciòn, pero las mismas aun no han sido implementadas de manera efectiva.</t>
        </r>
      </text>
    </comment>
    <comment ref="AE15" authorId="1" shapeId="0" xr:uid="{587841EF-3DA5-4D0D-A28C-482C45F308AA}">
      <text>
        <r>
          <rPr>
            <sz val="9"/>
            <color indexed="81"/>
            <rFont val="Tahoma"/>
            <family val="2"/>
          </rPr>
          <t>Ponderación o valor relativo de este factor.</t>
        </r>
      </text>
    </comment>
    <comment ref="AH15" authorId="1" shapeId="0" xr:uid="{B28D243D-91A0-46BD-8E5B-EEF838549AAE}">
      <text>
        <r>
          <rPr>
            <sz val="9"/>
            <color indexed="81"/>
            <rFont val="Tahoma"/>
            <family val="2"/>
          </rPr>
          <t>Ponderación o valor relativo de este factor.</t>
        </r>
      </text>
    </comment>
    <comment ref="AE16" authorId="1" shapeId="0" xr:uid="{270A9F43-81DE-4C13-834E-2F9591CB7449}">
      <text>
        <r>
          <rPr>
            <sz val="9"/>
            <color indexed="81"/>
            <rFont val="Tahoma"/>
            <family val="2"/>
          </rPr>
          <t>Ponderación o valor relativo de este factor.</t>
        </r>
      </text>
    </comment>
    <comment ref="AH16" authorId="1" shapeId="0" xr:uid="{20CAE931-5530-46A5-AC0C-E40038E3051E}">
      <text>
        <r>
          <rPr>
            <sz val="9"/>
            <color indexed="81"/>
            <rFont val="Tahoma"/>
            <family val="2"/>
          </rPr>
          <t>Ponderación o valor relativo de este factor.</t>
        </r>
      </text>
    </comment>
    <comment ref="AE17" authorId="1" shapeId="0" xr:uid="{9327DAF0-832D-47CB-8F8E-2CA8E55D1223}">
      <text>
        <r>
          <rPr>
            <sz val="9"/>
            <color indexed="81"/>
            <rFont val="Tahoma"/>
            <family val="2"/>
          </rPr>
          <t>Ponderación o valor relativo de este factor.</t>
        </r>
      </text>
    </comment>
    <comment ref="AH17" authorId="1" shapeId="0" xr:uid="{1743F131-75B3-4989-A7E0-08D1197E88EA}">
      <text>
        <r>
          <rPr>
            <sz val="9"/>
            <color indexed="81"/>
            <rFont val="Tahoma"/>
            <family val="2"/>
          </rPr>
          <t>Ponderación o valor relativo de este factor.</t>
        </r>
      </text>
    </comment>
    <comment ref="AE18" authorId="1" shapeId="0" xr:uid="{DB27283C-A975-4E22-8D6A-ACFB30DAC1D2}">
      <text>
        <r>
          <rPr>
            <sz val="9"/>
            <color indexed="81"/>
            <rFont val="Tahoma"/>
            <family val="2"/>
          </rPr>
          <t>Ponderación o valor relativo de este factor.</t>
        </r>
      </text>
    </comment>
    <comment ref="AH18" authorId="1" shapeId="0" xr:uid="{9D38DFC1-EA59-4A2A-B169-B75C98A06705}">
      <text>
        <r>
          <rPr>
            <sz val="9"/>
            <color indexed="81"/>
            <rFont val="Tahoma"/>
            <family val="2"/>
          </rPr>
          <t>Ponderación o valor relativo de este factor.</t>
        </r>
      </text>
    </comment>
    <comment ref="B22" authorId="0" shapeId="0" xr:uid="{3C4B825F-10AB-4985-8C6B-5038590771F8}">
      <text>
        <r>
          <rPr>
            <sz val="9"/>
            <color indexed="81"/>
            <rFont val="Arial"/>
            <family val="2"/>
          </rPr>
          <t xml:space="preserve">Habilite el contador de procesos ingresando en esta celda el </t>
        </r>
        <r>
          <rPr>
            <b/>
            <sz val="9"/>
            <color indexed="81"/>
            <rFont val="Arial"/>
            <family val="2"/>
          </rPr>
          <t>valor 1</t>
        </r>
      </text>
    </comment>
    <comment ref="Y22" authorId="0" shapeId="0" xr:uid="{DD97D390-1833-4A70-94BB-11212EB87DD3}">
      <text>
        <r>
          <rPr>
            <sz val="9"/>
            <color indexed="81"/>
            <rFont val="Arial"/>
            <family val="2"/>
          </rPr>
          <t>Encuentro personal "cara a cara" 
Llamadas telefónicas no controladas.</t>
        </r>
      </text>
    </comment>
    <comment ref="AE22" authorId="1" shapeId="0" xr:uid="{014ABB92-62EA-44C9-8F67-CF139EB27979}">
      <text>
        <r>
          <rPr>
            <sz val="9"/>
            <color indexed="81"/>
            <rFont val="Tahoma"/>
            <family val="2"/>
          </rPr>
          <t>Ponderación o valor relativo de este factor.</t>
        </r>
      </text>
    </comment>
    <comment ref="AH22" authorId="1" shapeId="0" xr:uid="{3DB8D791-21F4-4739-9E13-1C4FA8721DE2}">
      <text>
        <r>
          <rPr>
            <sz val="9"/>
            <color indexed="81"/>
            <rFont val="Tahoma"/>
            <family val="2"/>
          </rPr>
          <t>Ponderación o valor relativo de este factor.</t>
        </r>
      </text>
    </comment>
    <comment ref="AD23" authorId="0" shapeId="0" xr:uid="{A9C66B10-3DCF-434B-A852-7C71D4B1879A}">
      <text>
        <r>
          <rPr>
            <sz val="9"/>
            <color indexed="81"/>
            <rFont val="Arial"/>
            <family val="2"/>
          </rPr>
          <t>Una unidad organizacional puede ser una dirección, departamento, sección, etc., que configura una determinada organización.</t>
        </r>
      </text>
    </comment>
    <comment ref="AE23" authorId="1" shapeId="0" xr:uid="{EAB4BC03-D01A-47C9-AC9D-D1D514441000}">
      <text>
        <r>
          <rPr>
            <sz val="9"/>
            <color indexed="81"/>
            <rFont val="Tahoma"/>
            <family val="2"/>
          </rPr>
          <t>Ponderación o valor relativo de este factor.</t>
        </r>
      </text>
    </comment>
    <comment ref="AH23" authorId="1" shapeId="0" xr:uid="{4234E345-4432-4683-A81E-81ACB8966756}">
      <text>
        <r>
          <rPr>
            <sz val="9"/>
            <color indexed="81"/>
            <rFont val="Tahoma"/>
            <family val="2"/>
          </rPr>
          <t>Ponderación o valor relativo de este factor.</t>
        </r>
      </text>
    </comment>
    <comment ref="AE24" authorId="1" shapeId="0" xr:uid="{DADA7090-F7EA-485A-84C7-11357817B18B}">
      <text>
        <r>
          <rPr>
            <sz val="9"/>
            <color indexed="81"/>
            <rFont val="Tahoma"/>
            <family val="2"/>
          </rPr>
          <t>Ponderación o valor relativo de este factor.</t>
        </r>
      </text>
    </comment>
    <comment ref="AH24" authorId="1" shapeId="0" xr:uid="{B3A8AA7C-6189-42AF-BB40-AF27F5F81A64}">
      <text>
        <r>
          <rPr>
            <sz val="9"/>
            <color indexed="81"/>
            <rFont val="Tahoma"/>
            <family val="2"/>
          </rPr>
          <t>Ponderación o valor relativo de este factor.</t>
        </r>
      </text>
    </comment>
    <comment ref="AE25" authorId="1" shapeId="0" xr:uid="{4C1F5FEF-AC1F-4F50-A08C-81E23AD3C325}">
      <text>
        <r>
          <rPr>
            <sz val="9"/>
            <color indexed="81"/>
            <rFont val="Tahoma"/>
            <family val="2"/>
          </rPr>
          <t>Ponderación o valor relativo de este factor.</t>
        </r>
      </text>
    </comment>
    <comment ref="AH25" authorId="1" shapeId="0" xr:uid="{BDE72F98-E4A5-4933-9DEF-2BE46107B2E2}">
      <text>
        <r>
          <rPr>
            <sz val="9"/>
            <color indexed="81"/>
            <rFont val="Tahoma"/>
            <family val="2"/>
          </rPr>
          <t>Ponderación o valor relativo de este factor.</t>
        </r>
      </text>
    </comment>
    <comment ref="AE26" authorId="1" shapeId="0" xr:uid="{3ED3332C-4ECC-4260-8F5B-6768920F65F7}">
      <text>
        <r>
          <rPr>
            <sz val="9"/>
            <color indexed="81"/>
            <rFont val="Tahoma"/>
            <family val="2"/>
          </rPr>
          <t>Ponderación o valor relativo de este factor.</t>
        </r>
      </text>
    </comment>
    <comment ref="AH26" authorId="1" shapeId="0" xr:uid="{600B6D28-42E0-4FAD-928F-E096B70DB33D}">
      <text>
        <r>
          <rPr>
            <sz val="9"/>
            <color indexed="81"/>
            <rFont val="Tahoma"/>
            <family val="2"/>
          </rPr>
          <t>Ponderación o valor relativo de este factor.</t>
        </r>
      </text>
    </comment>
    <comment ref="AE27" authorId="1" shapeId="0" xr:uid="{BD9251CC-DAC7-4C19-B03A-45BB072C2AAF}">
      <text>
        <r>
          <rPr>
            <sz val="9"/>
            <color indexed="81"/>
            <rFont val="Tahoma"/>
            <family val="2"/>
          </rPr>
          <t>Ponderación o valor relativo de este factor.</t>
        </r>
      </text>
    </comment>
    <comment ref="AH27" authorId="1" shapeId="0" xr:uid="{A2066655-81C3-4C52-8C8C-BEF9DF493CB3}">
      <text>
        <r>
          <rPr>
            <sz val="9"/>
            <color indexed="81"/>
            <rFont val="Tahoma"/>
            <family val="2"/>
          </rPr>
          <t>Ponderación o valor relativo de este factor.</t>
        </r>
      </text>
    </comment>
    <comment ref="AE28" authorId="1" shapeId="0" xr:uid="{489B5FD6-FD7B-44C4-8586-D42299651716}">
      <text>
        <r>
          <rPr>
            <sz val="9"/>
            <color indexed="81"/>
            <rFont val="Tahoma"/>
            <family val="2"/>
          </rPr>
          <t>Ponderación o valor relativo de este factor.</t>
        </r>
      </text>
    </comment>
    <comment ref="AH28" authorId="1" shapeId="0" xr:uid="{A5FFCB4E-53FA-4E71-B7E9-5EA6EB5F93C6}">
      <text>
        <r>
          <rPr>
            <sz val="9"/>
            <color indexed="81"/>
            <rFont val="Tahoma"/>
            <family val="2"/>
          </rPr>
          <t>Ponderación o valor relativo de este factor.</t>
        </r>
      </text>
    </comment>
    <comment ref="AE29" authorId="1" shapeId="0" xr:uid="{72F2EC1D-36A3-40FB-86EF-4D94669E1561}">
      <text>
        <r>
          <rPr>
            <sz val="9"/>
            <color indexed="81"/>
            <rFont val="Tahoma"/>
            <family val="2"/>
          </rPr>
          <t>Ponderación o valor relativo de este factor.</t>
        </r>
      </text>
    </comment>
    <comment ref="AH29" authorId="1" shapeId="0" xr:uid="{BE8CCF57-CD06-4BA2-BE4F-7C142EE8BCC0}">
      <text>
        <r>
          <rPr>
            <sz val="9"/>
            <color indexed="81"/>
            <rFont val="Tahoma"/>
            <family val="2"/>
          </rPr>
          <t>Ponderación o valor relativo de este factor.</t>
        </r>
      </text>
    </comment>
    <comment ref="AE30" authorId="1" shapeId="0" xr:uid="{0ADC7C8D-2694-472C-80D2-49099ABE2AA0}">
      <text>
        <r>
          <rPr>
            <sz val="9"/>
            <color indexed="81"/>
            <rFont val="Tahoma"/>
            <family val="2"/>
          </rPr>
          <t>Ponderación o valor relativo de este factor.</t>
        </r>
      </text>
    </comment>
    <comment ref="AH30" authorId="1" shapeId="0" xr:uid="{B26DCD1F-51D8-4366-B2D7-E825C9FA443E}">
      <text>
        <r>
          <rPr>
            <sz val="9"/>
            <color indexed="81"/>
            <rFont val="Tahoma"/>
            <family val="2"/>
          </rPr>
          <t>Ponderación o valor relativo de este factor.</t>
        </r>
      </text>
    </comment>
    <comment ref="AE31" authorId="1" shapeId="0" xr:uid="{329F5ED2-612C-42D8-AFAB-86F92399E996}">
      <text>
        <r>
          <rPr>
            <sz val="9"/>
            <color indexed="81"/>
            <rFont val="Tahoma"/>
            <family val="2"/>
          </rPr>
          <t>Ponderación o valor relativo de este factor.</t>
        </r>
      </text>
    </comment>
    <comment ref="AH31" authorId="1" shapeId="0" xr:uid="{A7D44682-E17B-4237-8839-1FFBEE6B892E}">
      <text>
        <r>
          <rPr>
            <sz val="9"/>
            <color indexed="81"/>
            <rFont val="Tahoma"/>
            <family val="2"/>
          </rPr>
          <t>Ponderación o valor relativo de este factor.</t>
        </r>
      </text>
    </comment>
    <comment ref="AE32" authorId="1" shapeId="0" xr:uid="{A2318A6B-9981-4955-8805-D4FA2AF8C707}">
      <text>
        <r>
          <rPr>
            <sz val="9"/>
            <color indexed="81"/>
            <rFont val="Tahoma"/>
            <family val="2"/>
          </rPr>
          <t>Ponderación o valor relativo de este factor.</t>
        </r>
      </text>
    </comment>
    <comment ref="AH32" authorId="1" shapeId="0" xr:uid="{2D442648-4F13-4F6A-B7AA-70395BC86BD9}">
      <text>
        <r>
          <rPr>
            <sz val="9"/>
            <color indexed="81"/>
            <rFont val="Tahoma"/>
            <family val="2"/>
          </rPr>
          <t>Ponderación o valor relativo de este factor.</t>
        </r>
      </text>
    </comment>
    <comment ref="AE33" authorId="1" shapeId="0" xr:uid="{9A530BFA-DBFC-4AFA-A235-7EDE1ABD5C86}">
      <text>
        <r>
          <rPr>
            <sz val="9"/>
            <color indexed="81"/>
            <rFont val="Tahoma"/>
            <family val="2"/>
          </rPr>
          <t>Ponderación o valor relativo de este factor.</t>
        </r>
      </text>
    </comment>
    <comment ref="AH33" authorId="1" shapeId="0" xr:uid="{924ECDDB-2151-451B-88D6-BBD219950640}">
      <text>
        <r>
          <rPr>
            <sz val="9"/>
            <color indexed="81"/>
            <rFont val="Tahoma"/>
            <family val="2"/>
          </rPr>
          <t>Ponderación o valor relativo de este factor.</t>
        </r>
      </text>
    </comment>
    <comment ref="AE34" authorId="1" shapeId="0" xr:uid="{AB081765-DCFF-4E40-9EC7-A8FA375DC167}">
      <text>
        <r>
          <rPr>
            <sz val="9"/>
            <color indexed="81"/>
            <rFont val="Tahoma"/>
            <family val="2"/>
          </rPr>
          <t>Ponderación o valor relativo de este factor.</t>
        </r>
      </text>
    </comment>
    <comment ref="AH34" authorId="1" shapeId="0" xr:uid="{714DDC78-2C17-4130-B5DC-D1575B950110}">
      <text>
        <r>
          <rPr>
            <sz val="9"/>
            <color indexed="81"/>
            <rFont val="Tahoma"/>
            <family val="2"/>
          </rPr>
          <t>Ponderación o valor relativo de este factor.</t>
        </r>
      </text>
    </comment>
    <comment ref="B38" authorId="0" shapeId="0" xr:uid="{694BA8F4-E230-4068-84A5-02F32BEED60A}">
      <text>
        <r>
          <rPr>
            <sz val="9"/>
            <color indexed="81"/>
            <rFont val="Arial"/>
            <family val="2"/>
          </rPr>
          <t xml:space="preserve">Habilite el contador de procesos ingresando en esta celda el </t>
        </r>
        <r>
          <rPr>
            <b/>
            <sz val="9"/>
            <color indexed="81"/>
            <rFont val="Arial"/>
            <family val="2"/>
          </rPr>
          <t>valor 1</t>
        </r>
      </text>
    </comment>
    <comment ref="Y38" authorId="0" shapeId="0" xr:uid="{CA6948AB-6986-497D-8B90-6689B31A4196}">
      <text>
        <r>
          <rPr>
            <sz val="9"/>
            <color indexed="81"/>
            <rFont val="Arial"/>
            <family val="2"/>
          </rPr>
          <t>Encuentro personal "cara a cara" 
Llamadas telefónicas no controladas.</t>
        </r>
      </text>
    </comment>
    <comment ref="AE38" authorId="1" shapeId="0" xr:uid="{8BF79104-B281-4DFB-8415-F25ABA38EAC2}">
      <text>
        <r>
          <rPr>
            <sz val="9"/>
            <color indexed="81"/>
            <rFont val="Tahoma"/>
            <family val="2"/>
          </rPr>
          <t>Ponderación o valor relativo de este factor.</t>
        </r>
      </text>
    </comment>
    <comment ref="AH38" authorId="1" shapeId="0" xr:uid="{F830C17D-44BB-4940-8622-C38E621E925F}">
      <text>
        <r>
          <rPr>
            <sz val="9"/>
            <color indexed="81"/>
            <rFont val="Tahoma"/>
            <family val="2"/>
          </rPr>
          <t>Ponderación o valor relativo de este factor.</t>
        </r>
      </text>
    </comment>
    <comment ref="AD39" authorId="0" shapeId="0" xr:uid="{5ECB64BA-5BD6-40AB-800D-68C38228D7D3}">
      <text>
        <r>
          <rPr>
            <sz val="9"/>
            <color indexed="81"/>
            <rFont val="Arial"/>
            <family val="2"/>
          </rPr>
          <t>Una unidad organizacional puede ser una dirección, departamento, sección, etc., que configura una determinada organización.</t>
        </r>
      </text>
    </comment>
    <comment ref="AE39" authorId="1" shapeId="0" xr:uid="{FFFF98C4-B88D-4821-A554-9E558CA0242D}">
      <text>
        <r>
          <rPr>
            <sz val="9"/>
            <color indexed="81"/>
            <rFont val="Tahoma"/>
            <family val="2"/>
          </rPr>
          <t>Ponderación o valor relativo de este factor.</t>
        </r>
      </text>
    </comment>
    <comment ref="AH39" authorId="1" shapeId="0" xr:uid="{D93E2091-26A8-4A49-B439-0455038B11DB}">
      <text>
        <r>
          <rPr>
            <sz val="9"/>
            <color indexed="81"/>
            <rFont val="Tahoma"/>
            <family val="2"/>
          </rPr>
          <t>Ponderación o valor relativo de este factor.</t>
        </r>
      </text>
    </comment>
    <comment ref="AE40" authorId="1" shapeId="0" xr:uid="{FC33B1C7-A036-4D99-8FE1-D2E2FDCB03AF}">
      <text>
        <r>
          <rPr>
            <sz val="9"/>
            <color indexed="81"/>
            <rFont val="Tahoma"/>
            <family val="2"/>
          </rPr>
          <t>Ponderación o valor relativo de este factor.</t>
        </r>
      </text>
    </comment>
    <comment ref="AH40" authorId="1" shapeId="0" xr:uid="{A9E1F370-02BF-4799-B4EA-39940603542E}">
      <text>
        <r>
          <rPr>
            <sz val="9"/>
            <color indexed="81"/>
            <rFont val="Tahoma"/>
            <family val="2"/>
          </rPr>
          <t>Ponderación o valor relativo de este factor.</t>
        </r>
      </text>
    </comment>
    <comment ref="AE41" authorId="1" shapeId="0" xr:uid="{5B671F7B-AE06-44E4-9421-D896D86DA137}">
      <text>
        <r>
          <rPr>
            <sz val="9"/>
            <color indexed="81"/>
            <rFont val="Tahoma"/>
            <family val="2"/>
          </rPr>
          <t>Ponderación o valor relativo de este factor.</t>
        </r>
      </text>
    </comment>
    <comment ref="AH41" authorId="1" shapeId="0" xr:uid="{7F9878A6-A77C-4DD3-AAA2-2859CC2EF26B}">
      <text>
        <r>
          <rPr>
            <sz val="9"/>
            <color indexed="81"/>
            <rFont val="Tahoma"/>
            <family val="2"/>
          </rPr>
          <t>Ponderación o valor relativo de este factor.</t>
        </r>
      </text>
    </comment>
    <comment ref="AE42" authorId="1" shapeId="0" xr:uid="{4F9280DE-2458-49E8-9068-1844A020C765}">
      <text>
        <r>
          <rPr>
            <sz val="9"/>
            <color indexed="81"/>
            <rFont val="Tahoma"/>
            <family val="2"/>
          </rPr>
          <t>Ponderación o valor relativo de este factor.</t>
        </r>
      </text>
    </comment>
    <comment ref="AH42" authorId="1" shapeId="0" xr:uid="{334EA389-7D75-47E2-BF36-3226454F8159}">
      <text>
        <r>
          <rPr>
            <sz val="9"/>
            <color indexed="81"/>
            <rFont val="Tahoma"/>
            <family val="2"/>
          </rPr>
          <t>Ponderación o valor relativo de este factor.</t>
        </r>
      </text>
    </comment>
    <comment ref="AE43" authorId="1" shapeId="0" xr:uid="{24EEE295-365C-41B1-ABEE-CFE629348E69}">
      <text>
        <r>
          <rPr>
            <sz val="9"/>
            <color indexed="81"/>
            <rFont val="Tahoma"/>
            <family val="2"/>
          </rPr>
          <t>Ponderación o valor relativo de este factor.</t>
        </r>
      </text>
    </comment>
    <comment ref="AH43" authorId="1" shapeId="0" xr:uid="{760DBD33-36A6-415F-9612-79349D418BDB}">
      <text>
        <r>
          <rPr>
            <sz val="9"/>
            <color indexed="81"/>
            <rFont val="Tahoma"/>
            <family val="2"/>
          </rPr>
          <t>Ponderación o valor relativo de este factor.</t>
        </r>
      </text>
    </comment>
    <comment ref="AE44" authorId="1" shapeId="0" xr:uid="{F30F671F-167D-4463-A96C-DDFD18BE142B}">
      <text>
        <r>
          <rPr>
            <sz val="9"/>
            <color indexed="81"/>
            <rFont val="Tahoma"/>
            <family val="2"/>
          </rPr>
          <t>Ponderación o valor relativo de este factor.</t>
        </r>
      </text>
    </comment>
    <comment ref="AH44" authorId="1" shapeId="0" xr:uid="{E7EA4761-B76A-4FBF-AC60-3E891CD3AFFC}">
      <text>
        <r>
          <rPr>
            <sz val="9"/>
            <color indexed="81"/>
            <rFont val="Tahoma"/>
            <family val="2"/>
          </rPr>
          <t>Ponderación o valor relativo de este factor.</t>
        </r>
      </text>
    </comment>
    <comment ref="AE45" authorId="1" shapeId="0" xr:uid="{093DB5C4-3BEB-4D9F-A850-37272D0D474F}">
      <text>
        <r>
          <rPr>
            <sz val="9"/>
            <color indexed="81"/>
            <rFont val="Tahoma"/>
            <family val="2"/>
          </rPr>
          <t>Ponderación o valor relativo de este factor.</t>
        </r>
      </text>
    </comment>
    <comment ref="AH45" authorId="1" shapeId="0" xr:uid="{7E92B51E-51C9-4F28-A4DC-2C7E1A746F52}">
      <text>
        <r>
          <rPr>
            <sz val="9"/>
            <color indexed="81"/>
            <rFont val="Tahoma"/>
            <family val="2"/>
          </rPr>
          <t>Ponderación o valor relativo de este factor.</t>
        </r>
      </text>
    </comment>
    <comment ref="AE46" authorId="1" shapeId="0" xr:uid="{C28884B6-527B-400D-A647-8DBF73BEC67E}">
      <text>
        <r>
          <rPr>
            <sz val="9"/>
            <color indexed="81"/>
            <rFont val="Tahoma"/>
            <family val="2"/>
          </rPr>
          <t>Ponderación o valor relativo de este factor.</t>
        </r>
      </text>
    </comment>
    <comment ref="AH46" authorId="1" shapeId="0" xr:uid="{EF8A5C03-B263-45A5-9336-B61A01687785}">
      <text>
        <r>
          <rPr>
            <sz val="9"/>
            <color indexed="81"/>
            <rFont val="Tahoma"/>
            <family val="2"/>
          </rPr>
          <t>Ponderación o valor relativo de este factor.</t>
        </r>
      </text>
    </comment>
    <comment ref="AE47" authorId="1" shapeId="0" xr:uid="{6B03D744-927F-4582-AE15-0E20784450BB}">
      <text>
        <r>
          <rPr>
            <sz val="9"/>
            <color indexed="81"/>
            <rFont val="Tahoma"/>
            <family val="2"/>
          </rPr>
          <t>Ponderación o valor relativo de este factor.</t>
        </r>
      </text>
    </comment>
    <comment ref="AH47" authorId="1" shapeId="0" xr:uid="{E112298C-38E2-49BF-87F6-C02F2E66EDAA}">
      <text>
        <r>
          <rPr>
            <sz val="9"/>
            <color indexed="81"/>
            <rFont val="Tahoma"/>
            <family val="2"/>
          </rPr>
          <t>Ponderación o valor relativo de este factor.</t>
        </r>
      </text>
    </comment>
    <comment ref="AE48" authorId="1" shapeId="0" xr:uid="{268759E0-6BC3-4B4C-B71B-2CB5B88BC9A2}">
      <text>
        <r>
          <rPr>
            <sz val="9"/>
            <color indexed="81"/>
            <rFont val="Tahoma"/>
            <family val="2"/>
          </rPr>
          <t>Ponderación o valor relativo de este factor.</t>
        </r>
      </text>
    </comment>
    <comment ref="AH48" authorId="1" shapeId="0" xr:uid="{DEF40273-C545-42CB-90F8-653F9211C1E7}">
      <text>
        <r>
          <rPr>
            <sz val="9"/>
            <color indexed="81"/>
            <rFont val="Tahoma"/>
            <family val="2"/>
          </rPr>
          <t>Ponderación o valor relativo de este factor.</t>
        </r>
      </text>
    </comment>
    <comment ref="AE49" authorId="1" shapeId="0" xr:uid="{DE45E241-2F98-4F56-BF05-5DA9210C271F}">
      <text>
        <r>
          <rPr>
            <sz val="9"/>
            <color indexed="81"/>
            <rFont val="Tahoma"/>
            <family val="2"/>
          </rPr>
          <t>Ponderación o valor relativo de este factor.</t>
        </r>
      </text>
    </comment>
    <comment ref="AH49" authorId="1" shapeId="0" xr:uid="{AA92F0BA-B602-439C-AE9A-73FE49CC551F}">
      <text>
        <r>
          <rPr>
            <sz val="9"/>
            <color indexed="81"/>
            <rFont val="Tahoma"/>
            <family val="2"/>
          </rPr>
          <t>Ponderación o valor relativo de este factor.</t>
        </r>
      </text>
    </comment>
    <comment ref="AE50" authorId="1" shapeId="0" xr:uid="{4EAE877D-5737-4A90-A388-4E71EDCCE4DA}">
      <text>
        <r>
          <rPr>
            <sz val="9"/>
            <color indexed="81"/>
            <rFont val="Tahoma"/>
            <family val="2"/>
          </rPr>
          <t>Ponderación o valor relativo de este factor.</t>
        </r>
      </text>
    </comment>
    <comment ref="AH50" authorId="1" shapeId="0" xr:uid="{BA078DE1-C083-4E48-B145-3B4DA0122ABB}">
      <text>
        <r>
          <rPr>
            <sz val="9"/>
            <color indexed="81"/>
            <rFont val="Tahoma"/>
            <family val="2"/>
          </rPr>
          <t>Ponderación o valor relativo de este factor.</t>
        </r>
      </text>
    </comment>
    <comment ref="B54" authorId="0" shapeId="0" xr:uid="{F8B42FFB-857C-4314-A21A-1EDD82ACD383}">
      <text>
        <r>
          <rPr>
            <sz val="9"/>
            <color indexed="81"/>
            <rFont val="Arial"/>
            <family val="2"/>
          </rPr>
          <t xml:space="preserve">Habilite el contador de procesos ingresando en esta celda el </t>
        </r>
        <r>
          <rPr>
            <b/>
            <sz val="9"/>
            <color indexed="81"/>
            <rFont val="Arial"/>
            <family val="2"/>
          </rPr>
          <t>valor 1</t>
        </r>
      </text>
    </comment>
    <comment ref="Y54" authorId="0" shapeId="0" xr:uid="{F3C4DDB9-E8D6-431B-9DF5-5DE59D9E51BC}">
      <text>
        <r>
          <rPr>
            <sz val="9"/>
            <color indexed="81"/>
            <rFont val="Arial"/>
            <family val="2"/>
          </rPr>
          <t>Encuentro personal "cara a cara" 
Llamadas telefónicas no controladas.</t>
        </r>
      </text>
    </comment>
    <comment ref="AE54" authorId="1" shapeId="0" xr:uid="{8CC37384-AD81-416B-92CD-80403F436208}">
      <text>
        <r>
          <rPr>
            <sz val="9"/>
            <color indexed="81"/>
            <rFont val="Tahoma"/>
            <family val="2"/>
          </rPr>
          <t>Ponderación o valor relativo de este factor.</t>
        </r>
      </text>
    </comment>
    <comment ref="AH54" authorId="1" shapeId="0" xr:uid="{95A5B0CA-9224-43B0-8A62-CFD2666176DB}">
      <text>
        <r>
          <rPr>
            <sz val="9"/>
            <color indexed="81"/>
            <rFont val="Tahoma"/>
            <family val="2"/>
          </rPr>
          <t>Ponderación o valor relativo de este factor.</t>
        </r>
      </text>
    </comment>
    <comment ref="AD55" authorId="0" shapeId="0" xr:uid="{B4FDA2FB-AC65-459F-85D0-DAE05EB17264}">
      <text>
        <r>
          <rPr>
            <sz val="9"/>
            <color indexed="81"/>
            <rFont val="Arial"/>
            <family val="2"/>
          </rPr>
          <t>Una unidad organizacional puede ser una dirección, departamento, sección, etc., que configura una determinada organización.</t>
        </r>
      </text>
    </comment>
    <comment ref="AE55" authorId="1" shapeId="0" xr:uid="{79E5F997-411E-41C0-85A3-0077A5D0A690}">
      <text>
        <r>
          <rPr>
            <sz val="9"/>
            <color indexed="81"/>
            <rFont val="Tahoma"/>
            <family val="2"/>
          </rPr>
          <t>Ponderación o valor relativo de este factor.</t>
        </r>
      </text>
    </comment>
    <comment ref="AH55" authorId="1" shapeId="0" xr:uid="{7BC06B47-A43C-485B-A859-B8D77BA4CFE3}">
      <text>
        <r>
          <rPr>
            <sz val="9"/>
            <color indexed="81"/>
            <rFont val="Tahoma"/>
            <family val="2"/>
          </rPr>
          <t>Ponderación o valor relativo de este factor.</t>
        </r>
      </text>
    </comment>
    <comment ref="AE56" authorId="1" shapeId="0" xr:uid="{00F64F89-7FA1-476F-8BC8-0F1153E85339}">
      <text>
        <r>
          <rPr>
            <sz val="9"/>
            <color indexed="81"/>
            <rFont val="Tahoma"/>
            <family val="2"/>
          </rPr>
          <t>Ponderación o valor relativo de este factor.</t>
        </r>
      </text>
    </comment>
    <comment ref="AH56" authorId="1" shapeId="0" xr:uid="{711A4604-7083-45B8-9790-A7C8756EF849}">
      <text>
        <r>
          <rPr>
            <sz val="9"/>
            <color indexed="81"/>
            <rFont val="Tahoma"/>
            <family val="2"/>
          </rPr>
          <t>Ponderación o valor relativo de este factor.</t>
        </r>
      </text>
    </comment>
    <comment ref="AE57" authorId="1" shapeId="0" xr:uid="{E9EE9FE0-A227-4471-980E-165E8F69B2B7}">
      <text>
        <r>
          <rPr>
            <sz val="9"/>
            <color indexed="81"/>
            <rFont val="Tahoma"/>
            <family val="2"/>
          </rPr>
          <t>Ponderación o valor relativo de este factor.</t>
        </r>
      </text>
    </comment>
    <comment ref="AH57" authorId="1" shapeId="0" xr:uid="{368077B1-7492-47C0-AED9-CA001912777E}">
      <text>
        <r>
          <rPr>
            <sz val="9"/>
            <color indexed="81"/>
            <rFont val="Tahoma"/>
            <family val="2"/>
          </rPr>
          <t>Ponderación o valor relativo de este factor.</t>
        </r>
      </text>
    </comment>
    <comment ref="AE58" authorId="1" shapeId="0" xr:uid="{1CA9A0D9-B66B-4FA2-BBEB-1D6DAB8B0477}">
      <text>
        <r>
          <rPr>
            <sz val="9"/>
            <color indexed="81"/>
            <rFont val="Tahoma"/>
            <family val="2"/>
          </rPr>
          <t>Ponderación o valor relativo de este factor.</t>
        </r>
      </text>
    </comment>
    <comment ref="AH58" authorId="1" shapeId="0" xr:uid="{AABBFD63-C0E0-4CEA-8AD2-0DBD7950A3B4}">
      <text>
        <r>
          <rPr>
            <sz val="9"/>
            <color indexed="81"/>
            <rFont val="Tahoma"/>
            <family val="2"/>
          </rPr>
          <t>Ponderación o valor relativo de este factor.</t>
        </r>
      </text>
    </comment>
    <comment ref="AE59" authorId="1" shapeId="0" xr:uid="{83870C78-E47B-4C1E-934E-74481B5ED44B}">
      <text>
        <r>
          <rPr>
            <sz val="9"/>
            <color indexed="81"/>
            <rFont val="Tahoma"/>
            <family val="2"/>
          </rPr>
          <t>Ponderación o valor relativo de este factor.</t>
        </r>
      </text>
    </comment>
    <comment ref="AH59" authorId="1" shapeId="0" xr:uid="{90D35F58-CC51-4E55-9FB7-A5B3C5501BE4}">
      <text>
        <r>
          <rPr>
            <sz val="9"/>
            <color indexed="81"/>
            <rFont val="Tahoma"/>
            <family val="2"/>
          </rPr>
          <t>Ponderación o valor relativo de este factor.</t>
        </r>
      </text>
    </comment>
    <comment ref="AE60" authorId="1" shapeId="0" xr:uid="{D955854B-A290-4FB6-954B-E11E9D3E8F8A}">
      <text>
        <r>
          <rPr>
            <sz val="9"/>
            <color indexed="81"/>
            <rFont val="Tahoma"/>
            <family val="2"/>
          </rPr>
          <t>Ponderación o valor relativo de este factor.</t>
        </r>
      </text>
    </comment>
    <comment ref="AH60" authorId="1" shapeId="0" xr:uid="{FDA65566-9A19-42C2-B32A-6769FF94A488}">
      <text>
        <r>
          <rPr>
            <sz val="9"/>
            <color indexed="81"/>
            <rFont val="Tahoma"/>
            <family val="2"/>
          </rPr>
          <t>Ponderación o valor relativo de este factor.</t>
        </r>
      </text>
    </comment>
    <comment ref="AE61" authorId="1" shapeId="0" xr:uid="{F7583BDD-79C2-4648-8FE3-4C8EB562AF35}">
      <text>
        <r>
          <rPr>
            <sz val="9"/>
            <color indexed="81"/>
            <rFont val="Tahoma"/>
            <family val="2"/>
          </rPr>
          <t>Ponderación o valor relativo de este factor.</t>
        </r>
      </text>
    </comment>
    <comment ref="AH61" authorId="1" shapeId="0" xr:uid="{CF482267-E7F5-4BED-99A5-B51D588B4E77}">
      <text>
        <r>
          <rPr>
            <sz val="9"/>
            <color indexed="81"/>
            <rFont val="Tahoma"/>
            <family val="2"/>
          </rPr>
          <t>Ponderación o valor relativo de este factor.</t>
        </r>
      </text>
    </comment>
    <comment ref="AE62" authorId="1" shapeId="0" xr:uid="{9BDA4132-FE46-4273-B4EA-EC559B8A53DB}">
      <text>
        <r>
          <rPr>
            <sz val="9"/>
            <color indexed="81"/>
            <rFont val="Tahoma"/>
            <family val="2"/>
          </rPr>
          <t>Ponderación o valor relativo de este factor.</t>
        </r>
      </text>
    </comment>
    <comment ref="AH62" authorId="1" shapeId="0" xr:uid="{E325C07E-9E64-482F-954D-66BF3D3E4327}">
      <text>
        <r>
          <rPr>
            <sz val="9"/>
            <color indexed="81"/>
            <rFont val="Tahoma"/>
            <family val="2"/>
          </rPr>
          <t>Ponderación o valor relativo de este factor.</t>
        </r>
      </text>
    </comment>
    <comment ref="AE63" authorId="1" shapeId="0" xr:uid="{773B8D3C-EB25-4793-BEAA-DA1126696F93}">
      <text>
        <r>
          <rPr>
            <sz val="9"/>
            <color indexed="81"/>
            <rFont val="Tahoma"/>
            <family val="2"/>
          </rPr>
          <t>Ponderación o valor relativo de este factor.</t>
        </r>
      </text>
    </comment>
    <comment ref="AH63" authorId="1" shapeId="0" xr:uid="{6F51D91B-6B58-4BA4-8D18-A53DB74BDD9B}">
      <text>
        <r>
          <rPr>
            <sz val="9"/>
            <color indexed="81"/>
            <rFont val="Tahoma"/>
            <family val="2"/>
          </rPr>
          <t>Ponderación o valor relativo de este factor.</t>
        </r>
      </text>
    </comment>
    <comment ref="AE64" authorId="1" shapeId="0" xr:uid="{ACC0E746-4F16-46B3-97A6-388BF50401DF}">
      <text>
        <r>
          <rPr>
            <sz val="9"/>
            <color indexed="81"/>
            <rFont val="Tahoma"/>
            <family val="2"/>
          </rPr>
          <t>Ponderación o valor relativo de este factor.</t>
        </r>
      </text>
    </comment>
    <comment ref="AH64" authorId="1" shapeId="0" xr:uid="{D9C96B77-7B13-4042-A0CC-52AD5DE9B2A9}">
      <text>
        <r>
          <rPr>
            <sz val="9"/>
            <color indexed="81"/>
            <rFont val="Tahoma"/>
            <family val="2"/>
          </rPr>
          <t>Ponderación o valor relativo de este factor.</t>
        </r>
      </text>
    </comment>
    <comment ref="AE65" authorId="1" shapeId="0" xr:uid="{5B7063B9-76F6-47F5-9990-85E06B1B7E40}">
      <text>
        <r>
          <rPr>
            <sz val="9"/>
            <color indexed="81"/>
            <rFont val="Tahoma"/>
            <family val="2"/>
          </rPr>
          <t>Ponderación o valor relativo de este factor.</t>
        </r>
      </text>
    </comment>
    <comment ref="AH65" authorId="1" shapeId="0" xr:uid="{170F357E-4F42-44DC-AFFC-954C602EB2B6}">
      <text>
        <r>
          <rPr>
            <sz val="9"/>
            <color indexed="81"/>
            <rFont val="Tahoma"/>
            <family val="2"/>
          </rPr>
          <t>Ponderación o valor relativo de este factor.</t>
        </r>
      </text>
    </comment>
    <comment ref="AE66" authorId="1" shapeId="0" xr:uid="{5C6840E4-0AB4-46AC-ACF6-F62FD744FA5C}">
      <text>
        <r>
          <rPr>
            <sz val="9"/>
            <color indexed="81"/>
            <rFont val="Tahoma"/>
            <family val="2"/>
          </rPr>
          <t>Ponderación o valor relativo de este factor.</t>
        </r>
      </text>
    </comment>
    <comment ref="AH66" authorId="1" shapeId="0" xr:uid="{38CD9415-8E0B-4521-931F-7A25E743C230}">
      <text>
        <r>
          <rPr>
            <sz val="9"/>
            <color indexed="81"/>
            <rFont val="Tahoma"/>
            <family val="2"/>
          </rPr>
          <t>Ponderación o valor relativo de este factor.</t>
        </r>
      </text>
    </comment>
    <comment ref="B70" authorId="0" shapeId="0" xr:uid="{66F9DB44-3D0B-45F2-A8F3-703456640050}">
      <text>
        <r>
          <rPr>
            <sz val="9"/>
            <color indexed="81"/>
            <rFont val="Arial"/>
            <family val="2"/>
          </rPr>
          <t xml:space="preserve">Habilite el contador de procesos ingresando en esta celda el </t>
        </r>
        <r>
          <rPr>
            <b/>
            <sz val="9"/>
            <color indexed="81"/>
            <rFont val="Arial"/>
            <family val="2"/>
          </rPr>
          <t>valor 1</t>
        </r>
      </text>
    </comment>
    <comment ref="Y70" authorId="0" shapeId="0" xr:uid="{90018804-6ABB-4931-9D5C-BE42E604B0DE}">
      <text>
        <r>
          <rPr>
            <sz val="9"/>
            <color indexed="81"/>
            <rFont val="Arial"/>
            <family val="2"/>
          </rPr>
          <t>Encuentro personal "cara a cara" 
Llamadas telefónicas no controladas.</t>
        </r>
      </text>
    </comment>
    <comment ref="AE70" authorId="1" shapeId="0" xr:uid="{15724BAA-469E-4438-BEBE-A69EA295F5BD}">
      <text>
        <r>
          <rPr>
            <sz val="9"/>
            <color indexed="81"/>
            <rFont val="Tahoma"/>
            <family val="2"/>
          </rPr>
          <t>Ponderación o valor relativo de este factor.</t>
        </r>
      </text>
    </comment>
    <comment ref="AH70" authorId="1" shapeId="0" xr:uid="{54E6C362-34B4-4500-8AA3-8D69825B90DD}">
      <text>
        <r>
          <rPr>
            <sz val="9"/>
            <color indexed="81"/>
            <rFont val="Tahoma"/>
            <family val="2"/>
          </rPr>
          <t>Ponderación o valor relativo de este factor.</t>
        </r>
      </text>
    </comment>
    <comment ref="AD71" authorId="0" shapeId="0" xr:uid="{52726830-38FD-4A71-9E11-B40B031BED07}">
      <text>
        <r>
          <rPr>
            <sz val="9"/>
            <color indexed="81"/>
            <rFont val="Arial"/>
            <family val="2"/>
          </rPr>
          <t>Una unidad organizacional puede ser una dirección, departamento, sección, etc., que configura una determinada organización.</t>
        </r>
      </text>
    </comment>
    <comment ref="AE71" authorId="1" shapeId="0" xr:uid="{946A7B4D-1253-48A6-90D8-A3E45882FD58}">
      <text>
        <r>
          <rPr>
            <sz val="9"/>
            <color indexed="81"/>
            <rFont val="Tahoma"/>
            <family val="2"/>
          </rPr>
          <t>Ponderación o valor relativo de este factor.</t>
        </r>
      </text>
    </comment>
    <comment ref="AH71" authorId="1" shapeId="0" xr:uid="{4C11B897-CE38-4EF8-8F08-20C262226C1A}">
      <text>
        <r>
          <rPr>
            <sz val="9"/>
            <color indexed="81"/>
            <rFont val="Tahoma"/>
            <family val="2"/>
          </rPr>
          <t>Ponderación o valor relativo de este factor.</t>
        </r>
      </text>
    </comment>
    <comment ref="AE72" authorId="1" shapeId="0" xr:uid="{A6F8E3F3-E813-4005-B2A4-20EFE5BD49A4}">
      <text>
        <r>
          <rPr>
            <sz val="9"/>
            <color indexed="81"/>
            <rFont val="Tahoma"/>
            <family val="2"/>
          </rPr>
          <t>Ponderación o valor relativo de este factor.</t>
        </r>
      </text>
    </comment>
    <comment ref="AH72" authorId="1" shapeId="0" xr:uid="{308D77BF-BB34-4B64-9B5A-C03E8289E62A}">
      <text>
        <r>
          <rPr>
            <sz val="9"/>
            <color indexed="81"/>
            <rFont val="Tahoma"/>
            <family val="2"/>
          </rPr>
          <t>Ponderación o valor relativo de este factor.</t>
        </r>
      </text>
    </comment>
    <comment ref="AE73" authorId="1" shapeId="0" xr:uid="{75CE6FDB-1B66-4123-9110-51F164EFF620}">
      <text>
        <r>
          <rPr>
            <sz val="9"/>
            <color indexed="81"/>
            <rFont val="Tahoma"/>
            <family val="2"/>
          </rPr>
          <t>Ponderación o valor relativo de este factor.</t>
        </r>
      </text>
    </comment>
    <comment ref="AH73" authorId="1" shapeId="0" xr:uid="{FAA7F45A-E8CE-4C3B-91D2-AFD92FE57E97}">
      <text>
        <r>
          <rPr>
            <sz val="9"/>
            <color indexed="81"/>
            <rFont val="Tahoma"/>
            <family val="2"/>
          </rPr>
          <t>Ponderación o valor relativo de este factor.</t>
        </r>
      </text>
    </comment>
    <comment ref="AE74" authorId="1" shapeId="0" xr:uid="{A5B71023-58B8-49D3-A006-C37DFEC1AAEE}">
      <text>
        <r>
          <rPr>
            <sz val="9"/>
            <color indexed="81"/>
            <rFont val="Tahoma"/>
            <family val="2"/>
          </rPr>
          <t>Ponderación o valor relativo de este factor.</t>
        </r>
      </text>
    </comment>
    <comment ref="AH74" authorId="1" shapeId="0" xr:uid="{3709209E-9A18-4B52-972F-D77BDD499A2B}">
      <text>
        <r>
          <rPr>
            <sz val="9"/>
            <color indexed="81"/>
            <rFont val="Tahoma"/>
            <family val="2"/>
          </rPr>
          <t>Ponderación o valor relativo de este factor.</t>
        </r>
      </text>
    </comment>
    <comment ref="AE75" authorId="1" shapeId="0" xr:uid="{43CA1164-6142-4522-9041-63105FF634C3}">
      <text>
        <r>
          <rPr>
            <sz val="9"/>
            <color indexed="81"/>
            <rFont val="Tahoma"/>
            <family val="2"/>
          </rPr>
          <t>Ponderación o valor relativo de este factor.</t>
        </r>
      </text>
    </comment>
    <comment ref="AH75" authorId="1" shapeId="0" xr:uid="{D148F614-363D-4636-A685-AF3CBAC21445}">
      <text>
        <r>
          <rPr>
            <sz val="9"/>
            <color indexed="81"/>
            <rFont val="Tahoma"/>
            <family val="2"/>
          </rPr>
          <t>Ponderación o valor relativo de este factor.</t>
        </r>
      </text>
    </comment>
    <comment ref="AE76" authorId="1" shapeId="0" xr:uid="{ED0EB3D0-1D2F-4FA8-A973-EC3AD6A5D7B2}">
      <text>
        <r>
          <rPr>
            <sz val="9"/>
            <color indexed="81"/>
            <rFont val="Tahoma"/>
            <family val="2"/>
          </rPr>
          <t>Ponderación o valor relativo de este factor.</t>
        </r>
      </text>
    </comment>
    <comment ref="AH76" authorId="1" shapeId="0" xr:uid="{AF0BFA72-A3F9-4447-9774-D176DB990862}">
      <text>
        <r>
          <rPr>
            <sz val="9"/>
            <color indexed="81"/>
            <rFont val="Tahoma"/>
            <family val="2"/>
          </rPr>
          <t>Ponderación o valor relativo de este factor.</t>
        </r>
      </text>
    </comment>
    <comment ref="AE77" authorId="1" shapeId="0" xr:uid="{EA272BB1-31FD-4376-AC19-83D8F079BB9A}">
      <text>
        <r>
          <rPr>
            <sz val="9"/>
            <color indexed="81"/>
            <rFont val="Tahoma"/>
            <family val="2"/>
          </rPr>
          <t>Ponderación o valor relativo de este factor.</t>
        </r>
      </text>
    </comment>
    <comment ref="AH77" authorId="1" shapeId="0" xr:uid="{FB860AFD-C23C-48B5-8DE0-8332C9B9E76E}">
      <text>
        <r>
          <rPr>
            <sz val="9"/>
            <color indexed="81"/>
            <rFont val="Tahoma"/>
            <family val="2"/>
          </rPr>
          <t>Ponderación o valor relativo de este factor.</t>
        </r>
      </text>
    </comment>
    <comment ref="AE78" authorId="1" shapeId="0" xr:uid="{7C1E17CD-4D7A-4360-98BB-8AD58A8F9E04}">
      <text>
        <r>
          <rPr>
            <sz val="9"/>
            <color indexed="81"/>
            <rFont val="Tahoma"/>
            <family val="2"/>
          </rPr>
          <t>Ponderación o valor relativo de este factor.</t>
        </r>
      </text>
    </comment>
    <comment ref="AH78" authorId="1" shapeId="0" xr:uid="{B5479BC8-9339-4EEA-A737-BB304C1E4C83}">
      <text>
        <r>
          <rPr>
            <sz val="9"/>
            <color indexed="81"/>
            <rFont val="Tahoma"/>
            <family val="2"/>
          </rPr>
          <t>Ponderación o valor relativo de este factor.</t>
        </r>
      </text>
    </comment>
    <comment ref="AE79" authorId="1" shapeId="0" xr:uid="{9D5FD8C5-5B75-4FF3-B4D2-E50F3C6DC295}">
      <text>
        <r>
          <rPr>
            <sz val="9"/>
            <color indexed="81"/>
            <rFont val="Tahoma"/>
            <family val="2"/>
          </rPr>
          <t>Ponderación o valor relativo de este factor.</t>
        </r>
      </text>
    </comment>
    <comment ref="AH79" authorId="1" shapeId="0" xr:uid="{A47AB6E1-D32E-4C50-AB33-5B3DFB4F5A12}">
      <text>
        <r>
          <rPr>
            <sz val="9"/>
            <color indexed="81"/>
            <rFont val="Tahoma"/>
            <family val="2"/>
          </rPr>
          <t>Ponderación o valor relativo de este factor.</t>
        </r>
      </text>
    </comment>
    <comment ref="AE80" authorId="1" shapeId="0" xr:uid="{8B76695C-F211-4C6C-B3D2-E9DD5625D436}">
      <text>
        <r>
          <rPr>
            <sz val="9"/>
            <color indexed="81"/>
            <rFont val="Tahoma"/>
            <family val="2"/>
          </rPr>
          <t>Ponderación o valor relativo de este factor.</t>
        </r>
      </text>
    </comment>
    <comment ref="AH80" authorId="1" shapeId="0" xr:uid="{2AD65D5E-438D-41D3-AA08-2485E2D125D9}">
      <text>
        <r>
          <rPr>
            <sz val="9"/>
            <color indexed="81"/>
            <rFont val="Tahoma"/>
            <family val="2"/>
          </rPr>
          <t>Ponderación o valor relativo de este factor.</t>
        </r>
      </text>
    </comment>
    <comment ref="AE81" authorId="1" shapeId="0" xr:uid="{A5CFB9F6-ABDD-4232-A7E6-FCD7B972FAAB}">
      <text>
        <r>
          <rPr>
            <sz val="9"/>
            <color indexed="81"/>
            <rFont val="Tahoma"/>
            <family val="2"/>
          </rPr>
          <t>Ponderación o valor relativo de este factor.</t>
        </r>
      </text>
    </comment>
    <comment ref="AH81" authorId="1" shapeId="0" xr:uid="{80BAB347-7405-443A-8B2B-7E1AD2EB9B7C}">
      <text>
        <r>
          <rPr>
            <sz val="9"/>
            <color indexed="81"/>
            <rFont val="Tahoma"/>
            <family val="2"/>
          </rPr>
          <t>Ponderación o valor relativo de este factor.</t>
        </r>
      </text>
    </comment>
    <comment ref="AE82" authorId="1" shapeId="0" xr:uid="{CF34E975-F261-4EDE-9B19-55418119C94D}">
      <text>
        <r>
          <rPr>
            <sz val="9"/>
            <color indexed="81"/>
            <rFont val="Tahoma"/>
            <family val="2"/>
          </rPr>
          <t>Ponderación o valor relativo de este factor.</t>
        </r>
      </text>
    </comment>
    <comment ref="AH82" authorId="1" shapeId="0" xr:uid="{96969639-2213-406F-B3DB-4902F35304F5}">
      <text>
        <r>
          <rPr>
            <sz val="9"/>
            <color indexed="81"/>
            <rFont val="Tahoma"/>
            <family val="2"/>
          </rPr>
          <t>Ponderación o valor relativo de este factor.</t>
        </r>
      </text>
    </comment>
    <comment ref="B86" authorId="0" shapeId="0" xr:uid="{ADFFDBE1-E2B8-4AFB-AA58-BBA55CD3A348}">
      <text>
        <r>
          <rPr>
            <sz val="9"/>
            <color indexed="81"/>
            <rFont val="Arial"/>
            <family val="2"/>
          </rPr>
          <t xml:space="preserve">Habilite el contador de procesos ingresando en esta celda el </t>
        </r>
        <r>
          <rPr>
            <b/>
            <sz val="9"/>
            <color indexed="81"/>
            <rFont val="Arial"/>
            <family val="2"/>
          </rPr>
          <t>valor 1</t>
        </r>
      </text>
    </comment>
    <comment ref="Y86" authorId="0" shapeId="0" xr:uid="{CDCF7957-8626-448B-A101-E968524261B1}">
      <text>
        <r>
          <rPr>
            <sz val="9"/>
            <color indexed="81"/>
            <rFont val="Arial"/>
            <family val="2"/>
          </rPr>
          <t>Encuentro personal "cara a cara" 
Llamadas telefónicas no controladas.</t>
        </r>
      </text>
    </comment>
    <comment ref="AE86" authorId="1" shapeId="0" xr:uid="{FC12A7B4-A7AF-4F95-A414-E6DB0072490D}">
      <text>
        <r>
          <rPr>
            <sz val="9"/>
            <color indexed="81"/>
            <rFont val="Tahoma"/>
            <family val="2"/>
          </rPr>
          <t>Ponderación o valor relativo de este factor.</t>
        </r>
      </text>
    </comment>
    <comment ref="AH86" authorId="1" shapeId="0" xr:uid="{AAA5D669-D016-4C9F-AFD3-C077345EE841}">
      <text>
        <r>
          <rPr>
            <sz val="9"/>
            <color indexed="81"/>
            <rFont val="Tahoma"/>
            <family val="2"/>
          </rPr>
          <t>Ponderación o valor relativo de este factor.</t>
        </r>
      </text>
    </comment>
    <comment ref="AD87" authorId="0" shapeId="0" xr:uid="{B9363E6D-4ED4-4D69-894C-98D09A9030DB}">
      <text>
        <r>
          <rPr>
            <sz val="9"/>
            <color indexed="81"/>
            <rFont val="Arial"/>
            <family val="2"/>
          </rPr>
          <t>Una unidad organizacional puede ser una dirección, departamento, sección, etc., que configura una determinada organización.</t>
        </r>
      </text>
    </comment>
    <comment ref="AE87" authorId="1" shapeId="0" xr:uid="{A8A88AF6-D7EF-4203-9DD0-75451047FB68}">
      <text>
        <r>
          <rPr>
            <sz val="9"/>
            <color indexed="81"/>
            <rFont val="Tahoma"/>
            <family val="2"/>
          </rPr>
          <t>Ponderación o valor relativo de este factor.</t>
        </r>
      </text>
    </comment>
    <comment ref="AH87" authorId="1" shapeId="0" xr:uid="{7DEDD3FE-1982-43F6-B285-FCFD9B9FC839}">
      <text>
        <r>
          <rPr>
            <sz val="9"/>
            <color indexed="81"/>
            <rFont val="Tahoma"/>
            <family val="2"/>
          </rPr>
          <t>Ponderación o valor relativo de este factor.</t>
        </r>
      </text>
    </comment>
    <comment ref="AE88" authorId="1" shapeId="0" xr:uid="{BFB82858-DFB6-439E-AEFB-FAA65288DE23}">
      <text>
        <r>
          <rPr>
            <sz val="9"/>
            <color indexed="81"/>
            <rFont val="Tahoma"/>
            <family val="2"/>
          </rPr>
          <t>Ponderación o valor relativo de este factor.</t>
        </r>
      </text>
    </comment>
    <comment ref="AH88" authorId="1" shapeId="0" xr:uid="{05079B38-2F48-4B71-9E72-A07F105A6D78}">
      <text>
        <r>
          <rPr>
            <sz val="9"/>
            <color indexed="81"/>
            <rFont val="Tahoma"/>
            <family val="2"/>
          </rPr>
          <t>Ponderación o valor relativo de este factor.</t>
        </r>
      </text>
    </comment>
    <comment ref="AE89" authorId="1" shapeId="0" xr:uid="{B0E337B2-BD7E-4EF4-8B92-9E6834DF7615}">
      <text>
        <r>
          <rPr>
            <sz val="9"/>
            <color indexed="81"/>
            <rFont val="Tahoma"/>
            <family val="2"/>
          </rPr>
          <t>Ponderación o valor relativo de este factor.</t>
        </r>
      </text>
    </comment>
    <comment ref="AH89" authorId="1" shapeId="0" xr:uid="{19BB0AF3-97C2-4DB2-9A3D-2276C5BEFA83}">
      <text>
        <r>
          <rPr>
            <sz val="9"/>
            <color indexed="81"/>
            <rFont val="Tahoma"/>
            <family val="2"/>
          </rPr>
          <t>Ponderación o valor relativo de este factor.</t>
        </r>
      </text>
    </comment>
    <comment ref="AE90" authorId="1" shapeId="0" xr:uid="{FF3F15E0-2AC8-42FE-9299-27EA2DCA963E}">
      <text>
        <r>
          <rPr>
            <sz val="9"/>
            <color indexed="81"/>
            <rFont val="Tahoma"/>
            <family val="2"/>
          </rPr>
          <t>Ponderación o valor relativo de este factor.</t>
        </r>
      </text>
    </comment>
    <comment ref="AH90" authorId="1" shapeId="0" xr:uid="{AE1E29A3-1C16-4BA0-89F5-7BDDD596572A}">
      <text>
        <r>
          <rPr>
            <sz val="9"/>
            <color indexed="81"/>
            <rFont val="Tahoma"/>
            <family val="2"/>
          </rPr>
          <t>Ponderación o valor relativo de este factor.</t>
        </r>
      </text>
    </comment>
    <comment ref="AE91" authorId="1" shapeId="0" xr:uid="{DEE13E64-12F5-40AD-B8DE-B6592A4F65DE}">
      <text>
        <r>
          <rPr>
            <sz val="9"/>
            <color indexed="81"/>
            <rFont val="Tahoma"/>
            <family val="2"/>
          </rPr>
          <t>Ponderación o valor relativo de este factor.</t>
        </r>
      </text>
    </comment>
    <comment ref="AH91" authorId="1" shapeId="0" xr:uid="{FD14A794-45E1-494C-B61E-8308E1B0C477}">
      <text>
        <r>
          <rPr>
            <sz val="9"/>
            <color indexed="81"/>
            <rFont val="Tahoma"/>
            <family val="2"/>
          </rPr>
          <t>Ponderación o valor relativo de este factor.</t>
        </r>
      </text>
    </comment>
    <comment ref="AE92" authorId="1" shapeId="0" xr:uid="{F994C0F1-0E86-460B-8FB5-99E9AB17B55D}">
      <text>
        <r>
          <rPr>
            <sz val="9"/>
            <color indexed="81"/>
            <rFont val="Tahoma"/>
            <family val="2"/>
          </rPr>
          <t>Ponderación o valor relativo de este factor.</t>
        </r>
      </text>
    </comment>
    <comment ref="AH92" authorId="1" shapeId="0" xr:uid="{C067F490-2788-4606-8CA0-00B9DBBC8540}">
      <text>
        <r>
          <rPr>
            <sz val="9"/>
            <color indexed="81"/>
            <rFont val="Tahoma"/>
            <family val="2"/>
          </rPr>
          <t>Ponderación o valor relativo de este factor.</t>
        </r>
      </text>
    </comment>
    <comment ref="AE93" authorId="1" shapeId="0" xr:uid="{6E02BD4B-D484-49C1-A3E3-B9855E3E4D46}">
      <text>
        <r>
          <rPr>
            <sz val="9"/>
            <color indexed="81"/>
            <rFont val="Tahoma"/>
            <family val="2"/>
          </rPr>
          <t>Ponderación o valor relativo de este factor.</t>
        </r>
      </text>
    </comment>
    <comment ref="AH93" authorId="1" shapeId="0" xr:uid="{1B1FA4BD-3B5A-4EC0-96EB-A87AD50416D3}">
      <text>
        <r>
          <rPr>
            <sz val="9"/>
            <color indexed="81"/>
            <rFont val="Tahoma"/>
            <family val="2"/>
          </rPr>
          <t>Ponderación o valor relativo de este factor.</t>
        </r>
      </text>
    </comment>
    <comment ref="AE94" authorId="1" shapeId="0" xr:uid="{301555B5-9953-4969-8031-CF0B0FD37065}">
      <text>
        <r>
          <rPr>
            <sz val="9"/>
            <color indexed="81"/>
            <rFont val="Tahoma"/>
            <family val="2"/>
          </rPr>
          <t>Ponderación o valor relativo de este factor.</t>
        </r>
      </text>
    </comment>
    <comment ref="AH94" authorId="1" shapeId="0" xr:uid="{6A1F70A7-11AB-4182-9D95-28D7D3B06B6C}">
      <text>
        <r>
          <rPr>
            <sz val="9"/>
            <color indexed="81"/>
            <rFont val="Tahoma"/>
            <family val="2"/>
          </rPr>
          <t>Ponderación o valor relativo de este factor.</t>
        </r>
      </text>
    </comment>
    <comment ref="AE95" authorId="1" shapeId="0" xr:uid="{BC148109-FFAD-4B0F-B50E-70ED1BC615B8}">
      <text>
        <r>
          <rPr>
            <sz val="9"/>
            <color indexed="81"/>
            <rFont val="Tahoma"/>
            <family val="2"/>
          </rPr>
          <t>Ponderación o valor relativo de este factor.</t>
        </r>
      </text>
    </comment>
    <comment ref="AH95" authorId="1" shapeId="0" xr:uid="{0AE0D3F2-9DBD-4ECA-BAA9-6899A166F63D}">
      <text>
        <r>
          <rPr>
            <sz val="9"/>
            <color indexed="81"/>
            <rFont val="Tahoma"/>
            <family val="2"/>
          </rPr>
          <t>Ponderación o valor relativo de este factor.</t>
        </r>
      </text>
    </comment>
    <comment ref="AE96" authorId="1" shapeId="0" xr:uid="{323FEC73-0C71-4E31-9EA6-C7BA72B25F05}">
      <text>
        <r>
          <rPr>
            <sz val="9"/>
            <color indexed="81"/>
            <rFont val="Tahoma"/>
            <family val="2"/>
          </rPr>
          <t>Ponderación o valor relativo de este factor.</t>
        </r>
      </text>
    </comment>
    <comment ref="AH96" authorId="1" shapeId="0" xr:uid="{6B5772A2-FFCE-463F-9D09-B4208967E171}">
      <text>
        <r>
          <rPr>
            <sz val="9"/>
            <color indexed="81"/>
            <rFont val="Tahoma"/>
            <family val="2"/>
          </rPr>
          <t>Ponderación o valor relativo de este factor.</t>
        </r>
      </text>
    </comment>
    <comment ref="AE97" authorId="1" shapeId="0" xr:uid="{D832D17C-9390-40AD-AB47-D3ADC75EBDB4}">
      <text>
        <r>
          <rPr>
            <sz val="9"/>
            <color indexed="81"/>
            <rFont val="Tahoma"/>
            <family val="2"/>
          </rPr>
          <t>Ponderación o valor relativo de este factor.</t>
        </r>
      </text>
    </comment>
    <comment ref="AH97" authorId="1" shapeId="0" xr:uid="{6815D563-A345-4105-B9C3-39FCF033C411}">
      <text>
        <r>
          <rPr>
            <sz val="9"/>
            <color indexed="81"/>
            <rFont val="Tahoma"/>
            <family val="2"/>
          </rPr>
          <t>Ponderación o valor relativo de este factor.</t>
        </r>
      </text>
    </comment>
    <comment ref="AE98" authorId="1" shapeId="0" xr:uid="{EB97E5F7-3871-467D-8BC7-8DC073DA073A}">
      <text>
        <r>
          <rPr>
            <sz val="9"/>
            <color indexed="81"/>
            <rFont val="Tahoma"/>
            <family val="2"/>
          </rPr>
          <t>Ponderación o valor relativo de este factor.</t>
        </r>
      </text>
    </comment>
    <comment ref="AH98" authorId="1" shapeId="0" xr:uid="{27D9C06B-F963-447C-909F-2CF0ABC0391D}">
      <text>
        <r>
          <rPr>
            <sz val="9"/>
            <color indexed="81"/>
            <rFont val="Tahoma"/>
            <family val="2"/>
          </rPr>
          <t>Ponderación o valor relativo de este factor.</t>
        </r>
      </text>
    </comment>
    <comment ref="B102" authorId="0" shapeId="0" xr:uid="{2F80489A-6EB6-4823-A084-FE0E9DEF0007}">
      <text>
        <r>
          <rPr>
            <sz val="9"/>
            <color indexed="81"/>
            <rFont val="Arial"/>
            <family val="2"/>
          </rPr>
          <t xml:space="preserve">Habilite el contador de procesos ingresando en esta celda el </t>
        </r>
        <r>
          <rPr>
            <b/>
            <sz val="9"/>
            <color indexed="81"/>
            <rFont val="Arial"/>
            <family val="2"/>
          </rPr>
          <t>valor 1</t>
        </r>
      </text>
    </comment>
    <comment ref="Y102" authorId="0" shapeId="0" xr:uid="{8BD5A615-67C9-487F-8E0D-919B76732A99}">
      <text>
        <r>
          <rPr>
            <sz val="9"/>
            <color indexed="81"/>
            <rFont val="Arial"/>
            <family val="2"/>
          </rPr>
          <t>Encuentro personal "cara a cara" 
Llamadas telefónicas no controladas.</t>
        </r>
      </text>
    </comment>
    <comment ref="AE102" authorId="1" shapeId="0" xr:uid="{06617D5C-BDAF-468D-BC71-6104941B299C}">
      <text>
        <r>
          <rPr>
            <sz val="9"/>
            <color indexed="81"/>
            <rFont val="Tahoma"/>
            <family val="2"/>
          </rPr>
          <t>Ponderación o valor relativo de este factor.</t>
        </r>
      </text>
    </comment>
    <comment ref="AH102" authorId="1" shapeId="0" xr:uid="{94513675-FB86-492E-AE2F-15E59A06DC3E}">
      <text>
        <r>
          <rPr>
            <sz val="9"/>
            <color indexed="81"/>
            <rFont val="Tahoma"/>
            <family val="2"/>
          </rPr>
          <t>Ponderación o valor relativo de este factor.</t>
        </r>
      </text>
    </comment>
    <comment ref="AD103" authorId="0" shapeId="0" xr:uid="{DA995C52-D478-4983-B6A3-6A70714DEB0C}">
      <text>
        <r>
          <rPr>
            <sz val="9"/>
            <color indexed="81"/>
            <rFont val="Arial"/>
            <family val="2"/>
          </rPr>
          <t>Una unidad organizacional puede ser una dirección, departamento, sección, etc., que configura una determinada organización.</t>
        </r>
      </text>
    </comment>
    <comment ref="AE103" authorId="1" shapeId="0" xr:uid="{BD2A693C-D5B4-45AA-AF05-7D6CF8555A5E}">
      <text>
        <r>
          <rPr>
            <sz val="9"/>
            <color indexed="81"/>
            <rFont val="Tahoma"/>
            <family val="2"/>
          </rPr>
          <t>Ponderación o valor relativo de este factor.</t>
        </r>
      </text>
    </comment>
    <comment ref="AH103" authorId="1" shapeId="0" xr:uid="{637D5D58-27D4-4D21-BFCC-698245A4B3A7}">
      <text>
        <r>
          <rPr>
            <sz val="9"/>
            <color indexed="81"/>
            <rFont val="Tahoma"/>
            <family val="2"/>
          </rPr>
          <t>Ponderación o valor relativo de este factor.</t>
        </r>
      </text>
    </comment>
    <comment ref="AE104" authorId="1" shapeId="0" xr:uid="{3F57125C-F3FE-4EBB-809C-EB40D5A9A043}">
      <text>
        <r>
          <rPr>
            <sz val="9"/>
            <color indexed="81"/>
            <rFont val="Tahoma"/>
            <family val="2"/>
          </rPr>
          <t>Ponderación o valor relativo de este factor.</t>
        </r>
      </text>
    </comment>
    <comment ref="AH104" authorId="1" shapeId="0" xr:uid="{865D522C-214D-4EDA-8965-C25CA0A397D7}">
      <text>
        <r>
          <rPr>
            <sz val="9"/>
            <color indexed="81"/>
            <rFont val="Tahoma"/>
            <family val="2"/>
          </rPr>
          <t>Ponderación o valor relativo de este factor.</t>
        </r>
      </text>
    </comment>
    <comment ref="AE105" authorId="1" shapeId="0" xr:uid="{97EF5DB3-FD9B-476C-BFD5-98770C24D043}">
      <text>
        <r>
          <rPr>
            <sz val="9"/>
            <color indexed="81"/>
            <rFont val="Tahoma"/>
            <family val="2"/>
          </rPr>
          <t>Ponderación o valor relativo de este factor.</t>
        </r>
      </text>
    </comment>
    <comment ref="AH105" authorId="1" shapeId="0" xr:uid="{442D141C-488F-4D8B-BCC1-7B6FD4267966}">
      <text>
        <r>
          <rPr>
            <sz val="9"/>
            <color indexed="81"/>
            <rFont val="Tahoma"/>
            <family val="2"/>
          </rPr>
          <t>Ponderación o valor relativo de este factor.</t>
        </r>
      </text>
    </comment>
    <comment ref="AE106" authorId="1" shapeId="0" xr:uid="{19FC9267-2FCE-4F67-B6E2-EC5AE7B7DD31}">
      <text>
        <r>
          <rPr>
            <sz val="9"/>
            <color indexed="81"/>
            <rFont val="Tahoma"/>
            <family val="2"/>
          </rPr>
          <t>Ponderación o valor relativo de este factor.</t>
        </r>
      </text>
    </comment>
    <comment ref="AH106" authorId="1" shapeId="0" xr:uid="{BAC0BA37-C7F6-44D9-9F87-270071575360}">
      <text>
        <r>
          <rPr>
            <sz val="9"/>
            <color indexed="81"/>
            <rFont val="Tahoma"/>
            <family val="2"/>
          </rPr>
          <t>Ponderación o valor relativo de este factor.</t>
        </r>
      </text>
    </comment>
    <comment ref="AE107" authorId="1" shapeId="0" xr:uid="{3011A9A5-DAD7-489F-901E-BE4922FCC89E}">
      <text>
        <r>
          <rPr>
            <sz val="9"/>
            <color indexed="81"/>
            <rFont val="Tahoma"/>
            <family val="2"/>
          </rPr>
          <t>Ponderación o valor relativo de este factor.</t>
        </r>
      </text>
    </comment>
    <comment ref="AH107" authorId="1" shapeId="0" xr:uid="{C9544DFE-F73B-4849-8A1B-A4259887A998}">
      <text>
        <r>
          <rPr>
            <sz val="9"/>
            <color indexed="81"/>
            <rFont val="Tahoma"/>
            <family val="2"/>
          </rPr>
          <t>Ponderación o valor relativo de este factor.</t>
        </r>
      </text>
    </comment>
    <comment ref="AE108" authorId="1" shapeId="0" xr:uid="{CE7292F6-CE7C-49DD-8AC0-E1C47EAF95A3}">
      <text>
        <r>
          <rPr>
            <sz val="9"/>
            <color indexed="81"/>
            <rFont val="Tahoma"/>
            <family val="2"/>
          </rPr>
          <t>Ponderación o valor relativo de este factor.</t>
        </r>
      </text>
    </comment>
    <comment ref="AH108" authorId="1" shapeId="0" xr:uid="{1F91016E-E534-4C25-B473-9FE79A699CF1}">
      <text>
        <r>
          <rPr>
            <sz val="9"/>
            <color indexed="81"/>
            <rFont val="Tahoma"/>
            <family val="2"/>
          </rPr>
          <t>Ponderación o valor relativo de este factor.</t>
        </r>
      </text>
    </comment>
    <comment ref="AE109" authorId="1" shapeId="0" xr:uid="{8AD17E1F-D7FC-485F-B295-43047EC48C26}">
      <text>
        <r>
          <rPr>
            <sz val="9"/>
            <color indexed="81"/>
            <rFont val="Tahoma"/>
            <family val="2"/>
          </rPr>
          <t>Ponderación o valor relativo de este factor.</t>
        </r>
      </text>
    </comment>
    <comment ref="AH109" authorId="1" shapeId="0" xr:uid="{BEF6AA87-608E-4203-B3FC-5AF039011134}">
      <text>
        <r>
          <rPr>
            <sz val="9"/>
            <color indexed="81"/>
            <rFont val="Tahoma"/>
            <family val="2"/>
          </rPr>
          <t>Ponderación o valor relativo de este factor.</t>
        </r>
      </text>
    </comment>
    <comment ref="AE110" authorId="1" shapeId="0" xr:uid="{EBE84684-2090-4622-A7FF-1F4B82024050}">
      <text>
        <r>
          <rPr>
            <sz val="9"/>
            <color indexed="81"/>
            <rFont val="Tahoma"/>
            <family val="2"/>
          </rPr>
          <t>Ponderación o valor relativo de este factor.</t>
        </r>
      </text>
    </comment>
    <comment ref="AH110" authorId="1" shapeId="0" xr:uid="{1D526F56-2FCC-4A2A-9AB6-B3839C5977C5}">
      <text>
        <r>
          <rPr>
            <sz val="9"/>
            <color indexed="81"/>
            <rFont val="Tahoma"/>
            <family val="2"/>
          </rPr>
          <t>Ponderación o valor relativo de este factor.</t>
        </r>
      </text>
    </comment>
    <comment ref="AE111" authorId="1" shapeId="0" xr:uid="{6799E22F-B6D9-4107-800F-E35FD1A20D22}">
      <text>
        <r>
          <rPr>
            <sz val="9"/>
            <color indexed="81"/>
            <rFont val="Tahoma"/>
            <family val="2"/>
          </rPr>
          <t>Ponderación o valor relativo de este factor.</t>
        </r>
      </text>
    </comment>
    <comment ref="AH111" authorId="1" shapeId="0" xr:uid="{75E10FE6-2F18-4F24-BD51-998DC48CEF11}">
      <text>
        <r>
          <rPr>
            <sz val="9"/>
            <color indexed="81"/>
            <rFont val="Tahoma"/>
            <family val="2"/>
          </rPr>
          <t>Ponderación o valor relativo de este factor.</t>
        </r>
      </text>
    </comment>
    <comment ref="AE112" authorId="1" shapeId="0" xr:uid="{36071E07-F689-4E3E-8A31-0F9B423B8A83}">
      <text>
        <r>
          <rPr>
            <sz val="9"/>
            <color indexed="81"/>
            <rFont val="Tahoma"/>
            <family val="2"/>
          </rPr>
          <t>Ponderación o valor relativo de este factor.</t>
        </r>
      </text>
    </comment>
    <comment ref="AH112" authorId="1" shapeId="0" xr:uid="{CA27B773-2323-43DA-B0B4-7C5F53743D86}">
      <text>
        <r>
          <rPr>
            <sz val="9"/>
            <color indexed="81"/>
            <rFont val="Tahoma"/>
            <family val="2"/>
          </rPr>
          <t>Ponderación o valor relativo de este factor.</t>
        </r>
      </text>
    </comment>
    <comment ref="AE113" authorId="1" shapeId="0" xr:uid="{1B5908FE-26E8-430E-91ED-4ACA3C692A02}">
      <text>
        <r>
          <rPr>
            <sz val="9"/>
            <color indexed="81"/>
            <rFont val="Tahoma"/>
            <family val="2"/>
          </rPr>
          <t>Ponderación o valor relativo de este factor.</t>
        </r>
      </text>
    </comment>
    <comment ref="AH113" authorId="1" shapeId="0" xr:uid="{C826AD58-DE93-4D05-B3E7-E26008963345}">
      <text>
        <r>
          <rPr>
            <sz val="9"/>
            <color indexed="81"/>
            <rFont val="Tahoma"/>
            <family val="2"/>
          </rPr>
          <t>Ponderación o valor relativo de este factor.</t>
        </r>
      </text>
    </comment>
    <comment ref="AE114" authorId="1" shapeId="0" xr:uid="{09D7221B-3E04-4A97-9397-F33D2D151738}">
      <text>
        <r>
          <rPr>
            <sz val="9"/>
            <color indexed="81"/>
            <rFont val="Tahoma"/>
            <family val="2"/>
          </rPr>
          <t>Ponderación o valor relativo de este factor.</t>
        </r>
      </text>
    </comment>
    <comment ref="AH114" authorId="1" shapeId="0" xr:uid="{F144D30B-E567-4BF1-9484-E1731DA19278}">
      <text>
        <r>
          <rPr>
            <sz val="9"/>
            <color indexed="81"/>
            <rFont val="Tahoma"/>
            <family val="2"/>
          </rPr>
          <t>Ponderación o valor relativo de este factor.</t>
        </r>
      </text>
    </comment>
    <comment ref="B118" authorId="0" shapeId="0" xr:uid="{D9623EDE-6618-46BC-9AAA-427695F42BBD}">
      <text>
        <r>
          <rPr>
            <sz val="9"/>
            <color indexed="81"/>
            <rFont val="Arial"/>
            <family val="2"/>
          </rPr>
          <t xml:space="preserve">Habilite el contador de procesos ingresando en esta celda el </t>
        </r>
        <r>
          <rPr>
            <b/>
            <sz val="9"/>
            <color indexed="81"/>
            <rFont val="Arial"/>
            <family val="2"/>
          </rPr>
          <t>valor 1</t>
        </r>
      </text>
    </comment>
    <comment ref="Y118" authorId="0" shapeId="0" xr:uid="{E9363F1E-1BC3-457A-8848-30E3AEE97FE5}">
      <text>
        <r>
          <rPr>
            <sz val="9"/>
            <color indexed="81"/>
            <rFont val="Arial"/>
            <family val="2"/>
          </rPr>
          <t>Encuentro personal "cara a cara" 
Llamadas telefónicas no controladas.</t>
        </r>
      </text>
    </comment>
    <comment ref="AE118" authorId="1" shapeId="0" xr:uid="{62B7A09B-1524-4CEA-8154-5FFEFA244472}">
      <text>
        <r>
          <rPr>
            <sz val="9"/>
            <color indexed="81"/>
            <rFont val="Tahoma"/>
            <family val="2"/>
          </rPr>
          <t>Ponderación o valor relativo de este factor.</t>
        </r>
      </text>
    </comment>
    <comment ref="AH118" authorId="1" shapeId="0" xr:uid="{28CC3373-6EFA-48D0-A661-A6958713F130}">
      <text>
        <r>
          <rPr>
            <sz val="9"/>
            <color indexed="81"/>
            <rFont val="Tahoma"/>
            <family val="2"/>
          </rPr>
          <t>Ponderación o valor relativo de este factor.</t>
        </r>
      </text>
    </comment>
    <comment ref="AD119" authorId="0" shapeId="0" xr:uid="{D27B7784-B20B-4CD3-B7E0-080BE3B445EC}">
      <text>
        <r>
          <rPr>
            <sz val="9"/>
            <color indexed="81"/>
            <rFont val="Arial"/>
            <family val="2"/>
          </rPr>
          <t>Una unidad organizacional puede ser una dirección, departamento, sección, etc., que configura una determinada organización.</t>
        </r>
      </text>
    </comment>
    <comment ref="AE119" authorId="1" shapeId="0" xr:uid="{5995B263-DB42-4D26-AB27-1BA63D63D458}">
      <text>
        <r>
          <rPr>
            <sz val="9"/>
            <color indexed="81"/>
            <rFont val="Tahoma"/>
            <family val="2"/>
          </rPr>
          <t>Ponderación o valor relativo de este factor.</t>
        </r>
      </text>
    </comment>
    <comment ref="AH119" authorId="1" shapeId="0" xr:uid="{74C70CFE-B467-4945-8BD7-F6E00F090456}">
      <text>
        <r>
          <rPr>
            <sz val="9"/>
            <color indexed="81"/>
            <rFont val="Tahoma"/>
            <family val="2"/>
          </rPr>
          <t>Ponderación o valor relativo de este factor.</t>
        </r>
      </text>
    </comment>
    <comment ref="AE120" authorId="1" shapeId="0" xr:uid="{50A473B3-25E2-4BC2-BC0B-3BBCB77C6328}">
      <text>
        <r>
          <rPr>
            <sz val="9"/>
            <color indexed="81"/>
            <rFont val="Tahoma"/>
            <family val="2"/>
          </rPr>
          <t>Ponderación o valor relativo de este factor.</t>
        </r>
      </text>
    </comment>
    <comment ref="AH120" authorId="1" shapeId="0" xr:uid="{0228BB24-F413-462D-B440-DB4ECCC25C86}">
      <text>
        <r>
          <rPr>
            <sz val="9"/>
            <color indexed="81"/>
            <rFont val="Tahoma"/>
            <family val="2"/>
          </rPr>
          <t>Ponderación o valor relativo de este factor.</t>
        </r>
      </text>
    </comment>
    <comment ref="AE121" authorId="1" shapeId="0" xr:uid="{74FEA260-AA3A-4405-98F2-A800CC964478}">
      <text>
        <r>
          <rPr>
            <sz val="9"/>
            <color indexed="81"/>
            <rFont val="Tahoma"/>
            <family val="2"/>
          </rPr>
          <t>Ponderación o valor relativo de este factor.</t>
        </r>
      </text>
    </comment>
    <comment ref="AH121" authorId="1" shapeId="0" xr:uid="{4DD05C46-6D4F-40A1-8F69-72B83943DF39}">
      <text>
        <r>
          <rPr>
            <sz val="9"/>
            <color indexed="81"/>
            <rFont val="Tahoma"/>
            <family val="2"/>
          </rPr>
          <t>Ponderación o valor relativo de este factor.</t>
        </r>
      </text>
    </comment>
    <comment ref="AE122" authorId="1" shapeId="0" xr:uid="{BF09247E-C181-43CF-BD5F-F43E1226A84A}">
      <text>
        <r>
          <rPr>
            <sz val="9"/>
            <color indexed="81"/>
            <rFont val="Tahoma"/>
            <family val="2"/>
          </rPr>
          <t>Ponderación o valor relativo de este factor.</t>
        </r>
      </text>
    </comment>
    <comment ref="AH122" authorId="1" shapeId="0" xr:uid="{A0764658-CAA5-4561-BC2C-A90D645FA448}">
      <text>
        <r>
          <rPr>
            <sz val="9"/>
            <color indexed="81"/>
            <rFont val="Tahoma"/>
            <family val="2"/>
          </rPr>
          <t>Ponderación o valor relativo de este factor.</t>
        </r>
      </text>
    </comment>
    <comment ref="AE123" authorId="1" shapeId="0" xr:uid="{B5C52C04-4233-4C43-A875-6DAD4D51EDC1}">
      <text>
        <r>
          <rPr>
            <sz val="9"/>
            <color indexed="81"/>
            <rFont val="Tahoma"/>
            <family val="2"/>
          </rPr>
          <t>Ponderación o valor relativo de este factor.</t>
        </r>
      </text>
    </comment>
    <comment ref="AH123" authorId="1" shapeId="0" xr:uid="{73C632FA-5483-462F-A1F7-5ECD44D976D9}">
      <text>
        <r>
          <rPr>
            <sz val="9"/>
            <color indexed="81"/>
            <rFont val="Tahoma"/>
            <family val="2"/>
          </rPr>
          <t>Ponderación o valor relativo de este factor.</t>
        </r>
      </text>
    </comment>
    <comment ref="AE124" authorId="1" shapeId="0" xr:uid="{383181F1-6679-4DD8-864D-4F656A2F424C}">
      <text>
        <r>
          <rPr>
            <sz val="9"/>
            <color indexed="81"/>
            <rFont val="Tahoma"/>
            <family val="2"/>
          </rPr>
          <t>Ponderación o valor relativo de este factor.</t>
        </r>
      </text>
    </comment>
    <comment ref="AH124" authorId="1" shapeId="0" xr:uid="{B040F5FE-5204-4A88-B99E-995FC4383E14}">
      <text>
        <r>
          <rPr>
            <sz val="9"/>
            <color indexed="81"/>
            <rFont val="Tahoma"/>
            <family val="2"/>
          </rPr>
          <t>Ponderación o valor relativo de este factor.</t>
        </r>
      </text>
    </comment>
    <comment ref="AE125" authorId="1" shapeId="0" xr:uid="{D3827817-BDDD-4F35-AB2E-066648A75199}">
      <text>
        <r>
          <rPr>
            <sz val="9"/>
            <color indexed="81"/>
            <rFont val="Tahoma"/>
            <family val="2"/>
          </rPr>
          <t>Ponderación o valor relativo de este factor.</t>
        </r>
      </text>
    </comment>
    <comment ref="AH125" authorId="1" shapeId="0" xr:uid="{91F8F93E-5082-4993-BCF4-99C4376639DD}">
      <text>
        <r>
          <rPr>
            <sz val="9"/>
            <color indexed="81"/>
            <rFont val="Tahoma"/>
            <family val="2"/>
          </rPr>
          <t>Ponderación o valor relativo de este factor.</t>
        </r>
      </text>
    </comment>
    <comment ref="AE126" authorId="1" shapeId="0" xr:uid="{3879DB09-4DBA-4643-AC99-7564A3ED6ABE}">
      <text>
        <r>
          <rPr>
            <sz val="9"/>
            <color indexed="81"/>
            <rFont val="Tahoma"/>
            <family val="2"/>
          </rPr>
          <t>Ponderación o valor relativo de este factor.</t>
        </r>
      </text>
    </comment>
    <comment ref="AH126" authorId="1" shapeId="0" xr:uid="{B9C5FFE1-79AE-48C5-BD1F-BA262C41DC5C}">
      <text>
        <r>
          <rPr>
            <sz val="9"/>
            <color indexed="81"/>
            <rFont val="Tahoma"/>
            <family val="2"/>
          </rPr>
          <t>Ponderación o valor relativo de este factor.</t>
        </r>
      </text>
    </comment>
    <comment ref="AE127" authorId="1" shapeId="0" xr:uid="{4BAAB539-E206-4B8A-A389-932F02AA4EDE}">
      <text>
        <r>
          <rPr>
            <sz val="9"/>
            <color indexed="81"/>
            <rFont val="Tahoma"/>
            <family val="2"/>
          </rPr>
          <t>Ponderación o valor relativo de este factor.</t>
        </r>
      </text>
    </comment>
    <comment ref="AH127" authorId="1" shapeId="0" xr:uid="{139EA0D3-6D3E-473E-AC5C-38AFACA2E9E5}">
      <text>
        <r>
          <rPr>
            <sz val="9"/>
            <color indexed="81"/>
            <rFont val="Tahoma"/>
            <family val="2"/>
          </rPr>
          <t>Ponderación o valor relativo de este factor.</t>
        </r>
      </text>
    </comment>
    <comment ref="AE128" authorId="1" shapeId="0" xr:uid="{FBD56315-EC18-4A7F-B830-445FFE140AC8}">
      <text>
        <r>
          <rPr>
            <sz val="9"/>
            <color indexed="81"/>
            <rFont val="Tahoma"/>
            <family val="2"/>
          </rPr>
          <t>Ponderación o valor relativo de este factor.</t>
        </r>
      </text>
    </comment>
    <comment ref="AH128" authorId="1" shapeId="0" xr:uid="{F7300199-0A58-4C3E-9650-8A8C3F8A898C}">
      <text>
        <r>
          <rPr>
            <sz val="9"/>
            <color indexed="81"/>
            <rFont val="Tahoma"/>
            <family val="2"/>
          </rPr>
          <t>Ponderación o valor relativo de este factor.</t>
        </r>
      </text>
    </comment>
    <comment ref="AE129" authorId="1" shapeId="0" xr:uid="{619D51C7-FA0C-4149-91A4-9EC4B47451E3}">
      <text>
        <r>
          <rPr>
            <sz val="9"/>
            <color indexed="81"/>
            <rFont val="Tahoma"/>
            <family val="2"/>
          </rPr>
          <t>Ponderación o valor relativo de este factor.</t>
        </r>
      </text>
    </comment>
    <comment ref="AH129" authorId="1" shapeId="0" xr:uid="{33B46E75-1C2D-46B0-8E30-FAD08D502A1B}">
      <text>
        <r>
          <rPr>
            <sz val="9"/>
            <color indexed="81"/>
            <rFont val="Tahoma"/>
            <family val="2"/>
          </rPr>
          <t>Ponderación o valor relativo de este factor.</t>
        </r>
      </text>
    </comment>
    <comment ref="AE130" authorId="1" shapeId="0" xr:uid="{66986819-D55A-4027-A3DC-D7BD552DC47B}">
      <text>
        <r>
          <rPr>
            <sz val="9"/>
            <color indexed="81"/>
            <rFont val="Tahoma"/>
            <family val="2"/>
          </rPr>
          <t>Ponderación o valor relativo de este factor.</t>
        </r>
      </text>
    </comment>
    <comment ref="AH130" authorId="1" shapeId="0" xr:uid="{E97BC558-B602-4477-8410-92603B43C579}">
      <text>
        <r>
          <rPr>
            <sz val="9"/>
            <color indexed="81"/>
            <rFont val="Tahoma"/>
            <family val="2"/>
          </rPr>
          <t>Ponderación o valor relativo de este factor.</t>
        </r>
      </text>
    </comment>
    <comment ref="B134" authorId="0" shapeId="0" xr:uid="{5D52F768-B4AE-48C1-BE7E-135610BB48FB}">
      <text>
        <r>
          <rPr>
            <sz val="9"/>
            <color indexed="81"/>
            <rFont val="Arial"/>
            <family val="2"/>
          </rPr>
          <t xml:space="preserve">Habilite el contador de procesos ingresando en esta celda el </t>
        </r>
        <r>
          <rPr>
            <b/>
            <sz val="9"/>
            <color indexed="81"/>
            <rFont val="Arial"/>
            <family val="2"/>
          </rPr>
          <t>valor 1</t>
        </r>
      </text>
    </comment>
    <comment ref="Y134" authorId="0" shapeId="0" xr:uid="{8A3ACD99-CCD5-460F-AE01-1BAAC5A32872}">
      <text>
        <r>
          <rPr>
            <sz val="9"/>
            <color indexed="81"/>
            <rFont val="Arial"/>
            <family val="2"/>
          </rPr>
          <t>Encuentro personal "cara a cara" 
Llamadas telefónicas no controladas.</t>
        </r>
      </text>
    </comment>
    <comment ref="AE134" authorId="1" shapeId="0" xr:uid="{2C988C80-7631-4367-844C-669668381AA1}">
      <text>
        <r>
          <rPr>
            <sz val="9"/>
            <color indexed="81"/>
            <rFont val="Tahoma"/>
            <family val="2"/>
          </rPr>
          <t>Ponderación o valor relativo de este factor.</t>
        </r>
      </text>
    </comment>
    <comment ref="AH134" authorId="1" shapeId="0" xr:uid="{F0A63424-10CD-4F53-A40A-AF1B59874942}">
      <text>
        <r>
          <rPr>
            <sz val="9"/>
            <color indexed="81"/>
            <rFont val="Tahoma"/>
            <family val="2"/>
          </rPr>
          <t>Ponderación o valor relativo de este factor.</t>
        </r>
      </text>
    </comment>
    <comment ref="AD135" authorId="0" shapeId="0" xr:uid="{F32192F1-C555-4E56-A402-6BEE0F51D1B4}">
      <text>
        <r>
          <rPr>
            <sz val="9"/>
            <color indexed="81"/>
            <rFont val="Arial"/>
            <family val="2"/>
          </rPr>
          <t>Una unidad organizacional puede ser una dirección, departamento, sección, etc., que configura una determinada organización.</t>
        </r>
      </text>
    </comment>
    <comment ref="AE135" authorId="1" shapeId="0" xr:uid="{A20BBB45-1B43-4115-A84D-A2AAA058688D}">
      <text>
        <r>
          <rPr>
            <sz val="9"/>
            <color indexed="81"/>
            <rFont val="Tahoma"/>
            <family val="2"/>
          </rPr>
          <t>Ponderación o valor relativo de este factor.</t>
        </r>
      </text>
    </comment>
    <comment ref="AH135" authorId="1" shapeId="0" xr:uid="{EEF082E2-3AC2-418E-A732-A8B3B147109F}">
      <text>
        <r>
          <rPr>
            <sz val="9"/>
            <color indexed="81"/>
            <rFont val="Tahoma"/>
            <family val="2"/>
          </rPr>
          <t>Ponderación o valor relativo de este factor.</t>
        </r>
      </text>
    </comment>
    <comment ref="AE136" authorId="1" shapeId="0" xr:uid="{9FE7AEC8-83B2-4137-987B-E77BF8E360BD}">
      <text>
        <r>
          <rPr>
            <sz val="9"/>
            <color indexed="81"/>
            <rFont val="Tahoma"/>
            <family val="2"/>
          </rPr>
          <t>Ponderación o valor relativo de este factor.</t>
        </r>
      </text>
    </comment>
    <comment ref="AH136" authorId="1" shapeId="0" xr:uid="{460895F3-5F4D-4864-BBBE-FBDC1D702AF9}">
      <text>
        <r>
          <rPr>
            <sz val="9"/>
            <color indexed="81"/>
            <rFont val="Tahoma"/>
            <family val="2"/>
          </rPr>
          <t>Ponderación o valor relativo de este factor.</t>
        </r>
      </text>
    </comment>
    <comment ref="AE137" authorId="1" shapeId="0" xr:uid="{D2E2FC47-1261-4F20-BEA0-A5E45F226954}">
      <text>
        <r>
          <rPr>
            <sz val="9"/>
            <color indexed="81"/>
            <rFont val="Tahoma"/>
            <family val="2"/>
          </rPr>
          <t>Ponderación o valor relativo de este factor.</t>
        </r>
      </text>
    </comment>
    <comment ref="AH137" authorId="1" shapeId="0" xr:uid="{E7292F71-2D1F-40CA-9D27-CE2253F6D433}">
      <text>
        <r>
          <rPr>
            <sz val="9"/>
            <color indexed="81"/>
            <rFont val="Tahoma"/>
            <family val="2"/>
          </rPr>
          <t>Ponderación o valor relativo de este factor.</t>
        </r>
      </text>
    </comment>
    <comment ref="AE138" authorId="1" shapeId="0" xr:uid="{67B3FCA6-439A-4B99-AE11-EA7CF32BA0FE}">
      <text>
        <r>
          <rPr>
            <sz val="9"/>
            <color indexed="81"/>
            <rFont val="Tahoma"/>
            <family val="2"/>
          </rPr>
          <t>Ponderación o valor relativo de este factor.</t>
        </r>
      </text>
    </comment>
    <comment ref="AH138" authorId="1" shapeId="0" xr:uid="{4316DCFC-BAE8-47E9-A728-809877E02F8B}">
      <text>
        <r>
          <rPr>
            <sz val="9"/>
            <color indexed="81"/>
            <rFont val="Tahoma"/>
            <family val="2"/>
          </rPr>
          <t>Ponderación o valor relativo de este factor.</t>
        </r>
      </text>
    </comment>
    <comment ref="AE139" authorId="1" shapeId="0" xr:uid="{AB845FA5-CCED-467E-9470-D84507C9863F}">
      <text>
        <r>
          <rPr>
            <sz val="9"/>
            <color indexed="81"/>
            <rFont val="Tahoma"/>
            <family val="2"/>
          </rPr>
          <t>Ponderación o valor relativo de este factor.</t>
        </r>
      </text>
    </comment>
    <comment ref="AH139" authorId="1" shapeId="0" xr:uid="{2C315F3E-DBDD-4BB1-AF79-6709BBDDF697}">
      <text>
        <r>
          <rPr>
            <sz val="9"/>
            <color indexed="81"/>
            <rFont val="Tahoma"/>
            <family val="2"/>
          </rPr>
          <t>Ponderación o valor relativo de este factor.</t>
        </r>
      </text>
    </comment>
    <comment ref="AE140" authorId="1" shapeId="0" xr:uid="{086BF117-020A-4C39-B449-55817214A3C4}">
      <text>
        <r>
          <rPr>
            <sz val="9"/>
            <color indexed="81"/>
            <rFont val="Tahoma"/>
            <family val="2"/>
          </rPr>
          <t>Ponderación o valor relativo de este factor.</t>
        </r>
      </text>
    </comment>
    <comment ref="AH140" authorId="1" shapeId="0" xr:uid="{38E5497C-B17C-4B13-8B88-9673780A24A0}">
      <text>
        <r>
          <rPr>
            <sz val="9"/>
            <color indexed="81"/>
            <rFont val="Tahoma"/>
            <family val="2"/>
          </rPr>
          <t>Ponderación o valor relativo de este factor.</t>
        </r>
      </text>
    </comment>
    <comment ref="AE141" authorId="1" shapeId="0" xr:uid="{E0080534-4894-4E33-A17E-3690F8BCC259}">
      <text>
        <r>
          <rPr>
            <sz val="9"/>
            <color indexed="81"/>
            <rFont val="Tahoma"/>
            <family val="2"/>
          </rPr>
          <t>Ponderación o valor relativo de este factor.</t>
        </r>
      </text>
    </comment>
    <comment ref="AH141" authorId="1" shapeId="0" xr:uid="{3F6649FB-99FC-4B47-BBCB-901869DCBC19}">
      <text>
        <r>
          <rPr>
            <sz val="9"/>
            <color indexed="81"/>
            <rFont val="Tahoma"/>
            <family val="2"/>
          </rPr>
          <t>Ponderación o valor relativo de este factor.</t>
        </r>
      </text>
    </comment>
    <comment ref="AE142" authorId="1" shapeId="0" xr:uid="{09CECB99-BC82-45FE-8E0F-A422C9F4E796}">
      <text>
        <r>
          <rPr>
            <sz val="9"/>
            <color indexed="81"/>
            <rFont val="Tahoma"/>
            <family val="2"/>
          </rPr>
          <t>Ponderación o valor relativo de este factor.</t>
        </r>
      </text>
    </comment>
    <comment ref="AH142" authorId="1" shapeId="0" xr:uid="{CA2EC5D1-172B-4C32-8A5E-1727FFC56C98}">
      <text>
        <r>
          <rPr>
            <sz val="9"/>
            <color indexed="81"/>
            <rFont val="Tahoma"/>
            <family val="2"/>
          </rPr>
          <t>Ponderación o valor relativo de este factor.</t>
        </r>
      </text>
    </comment>
    <comment ref="AE143" authorId="1" shapeId="0" xr:uid="{3D7A627C-28AE-47EE-AFD1-B19A2D652EFA}">
      <text>
        <r>
          <rPr>
            <sz val="9"/>
            <color indexed="81"/>
            <rFont val="Tahoma"/>
            <family val="2"/>
          </rPr>
          <t>Ponderación o valor relativo de este factor.</t>
        </r>
      </text>
    </comment>
    <comment ref="AH143" authorId="1" shapeId="0" xr:uid="{FCDD6DC3-B6E9-4265-85E9-96C5D9DEEEAB}">
      <text>
        <r>
          <rPr>
            <sz val="9"/>
            <color indexed="81"/>
            <rFont val="Tahoma"/>
            <family val="2"/>
          </rPr>
          <t>Ponderación o valor relativo de este factor.</t>
        </r>
      </text>
    </comment>
    <comment ref="AE144" authorId="1" shapeId="0" xr:uid="{A59B8A5A-6B86-41CB-931D-AB0407900CDC}">
      <text>
        <r>
          <rPr>
            <sz val="9"/>
            <color indexed="81"/>
            <rFont val="Tahoma"/>
            <family val="2"/>
          </rPr>
          <t>Ponderación o valor relativo de este factor.</t>
        </r>
      </text>
    </comment>
    <comment ref="AH144" authorId="1" shapeId="0" xr:uid="{1052510A-7EE1-4F1F-910F-6A881118F770}">
      <text>
        <r>
          <rPr>
            <sz val="9"/>
            <color indexed="81"/>
            <rFont val="Tahoma"/>
            <family val="2"/>
          </rPr>
          <t>Ponderación o valor relativo de este factor.</t>
        </r>
      </text>
    </comment>
    <comment ref="AE145" authorId="1" shapeId="0" xr:uid="{C0F1E6DA-6332-454B-A287-7814C7102CFC}">
      <text>
        <r>
          <rPr>
            <sz val="9"/>
            <color indexed="81"/>
            <rFont val="Tahoma"/>
            <family val="2"/>
          </rPr>
          <t>Ponderación o valor relativo de este factor.</t>
        </r>
      </text>
    </comment>
    <comment ref="AH145" authorId="1" shapeId="0" xr:uid="{31564A18-5006-4C83-A1E6-B80DEC8950C7}">
      <text>
        <r>
          <rPr>
            <sz val="9"/>
            <color indexed="81"/>
            <rFont val="Tahoma"/>
            <family val="2"/>
          </rPr>
          <t>Ponderación o valor relativo de este factor.</t>
        </r>
      </text>
    </comment>
    <comment ref="AE146" authorId="1" shapeId="0" xr:uid="{D3A59290-3743-474E-AA2E-9B1274048726}">
      <text>
        <r>
          <rPr>
            <sz val="9"/>
            <color indexed="81"/>
            <rFont val="Tahoma"/>
            <family val="2"/>
          </rPr>
          <t>Ponderación o valor relativo de este factor.</t>
        </r>
      </text>
    </comment>
    <comment ref="AH146" authorId="1" shapeId="0" xr:uid="{33B0F030-E5DF-4EE3-98D8-A08657A85863}">
      <text>
        <r>
          <rPr>
            <sz val="9"/>
            <color indexed="81"/>
            <rFont val="Tahoma"/>
            <family val="2"/>
          </rPr>
          <t>Ponderación o valor relativo de este factor.</t>
        </r>
      </text>
    </comment>
    <comment ref="B150" authorId="0" shapeId="0" xr:uid="{CB2D8A1E-9B67-468F-9806-A1BB15E12E16}">
      <text>
        <r>
          <rPr>
            <sz val="9"/>
            <color indexed="81"/>
            <rFont val="Arial"/>
            <family val="2"/>
          </rPr>
          <t xml:space="preserve">Habilite el contador de procesos ingresando en esta celda el </t>
        </r>
        <r>
          <rPr>
            <b/>
            <sz val="9"/>
            <color indexed="81"/>
            <rFont val="Arial"/>
            <family val="2"/>
          </rPr>
          <t>valor 1</t>
        </r>
      </text>
    </comment>
    <comment ref="Y150" authorId="0" shapeId="0" xr:uid="{C4E38A0A-FD46-4B97-A817-9A09FE688195}">
      <text>
        <r>
          <rPr>
            <sz val="9"/>
            <color indexed="81"/>
            <rFont val="Arial"/>
            <family val="2"/>
          </rPr>
          <t>Encuentro personal "cara a cara" 
Llamadas telefónicas no controladas.</t>
        </r>
      </text>
    </comment>
    <comment ref="AE150" authorId="1" shapeId="0" xr:uid="{8D5FE090-3CDF-408F-B54B-C7C126CC8D6A}">
      <text>
        <r>
          <rPr>
            <sz val="9"/>
            <color indexed="81"/>
            <rFont val="Tahoma"/>
            <family val="2"/>
          </rPr>
          <t>Ponderación o valor relativo de este factor.</t>
        </r>
      </text>
    </comment>
    <comment ref="AH150" authorId="1" shapeId="0" xr:uid="{F82E108F-B1E6-4CD4-BACD-51445EA68B44}">
      <text>
        <r>
          <rPr>
            <sz val="9"/>
            <color indexed="81"/>
            <rFont val="Tahoma"/>
            <family val="2"/>
          </rPr>
          <t>Ponderación o valor relativo de este factor.</t>
        </r>
      </text>
    </comment>
    <comment ref="AD151" authorId="0" shapeId="0" xr:uid="{361BA19C-9A62-4C74-A14B-6C9A70E6B11F}">
      <text>
        <r>
          <rPr>
            <sz val="9"/>
            <color indexed="81"/>
            <rFont val="Arial"/>
            <family val="2"/>
          </rPr>
          <t>Una unidad organizacional puede ser una dirección, departamento, sección, etc., que configura una determinada organización.</t>
        </r>
      </text>
    </comment>
    <comment ref="AE151" authorId="1" shapeId="0" xr:uid="{FF5AB2AF-E94F-4FB5-8763-1A9115AE8D34}">
      <text>
        <r>
          <rPr>
            <sz val="9"/>
            <color indexed="81"/>
            <rFont val="Tahoma"/>
            <family val="2"/>
          </rPr>
          <t>Ponderación o valor relativo de este factor.</t>
        </r>
      </text>
    </comment>
    <comment ref="AH151" authorId="1" shapeId="0" xr:uid="{A55B8BC5-D823-4FDD-B082-FE53D6547EBD}">
      <text>
        <r>
          <rPr>
            <sz val="9"/>
            <color indexed="81"/>
            <rFont val="Tahoma"/>
            <family val="2"/>
          </rPr>
          <t>Ponderación o valor relativo de este factor.</t>
        </r>
      </text>
    </comment>
    <comment ref="AE152" authorId="1" shapeId="0" xr:uid="{A2D28A9F-44F1-4AE6-AF5C-13C3C6AD1F3A}">
      <text>
        <r>
          <rPr>
            <sz val="9"/>
            <color indexed="81"/>
            <rFont val="Tahoma"/>
            <family val="2"/>
          </rPr>
          <t>Ponderación o valor relativo de este factor.</t>
        </r>
      </text>
    </comment>
    <comment ref="AH152" authorId="1" shapeId="0" xr:uid="{A43FCF4A-F4D9-422F-8A9B-F580184E2388}">
      <text>
        <r>
          <rPr>
            <sz val="9"/>
            <color indexed="81"/>
            <rFont val="Tahoma"/>
            <family val="2"/>
          </rPr>
          <t>Ponderación o valor relativo de este factor.</t>
        </r>
      </text>
    </comment>
    <comment ref="AE153" authorId="1" shapeId="0" xr:uid="{8D15EB86-B2A3-4BCD-A251-DEE746D317E3}">
      <text>
        <r>
          <rPr>
            <sz val="9"/>
            <color indexed="81"/>
            <rFont val="Tahoma"/>
            <family val="2"/>
          </rPr>
          <t>Ponderación o valor relativo de este factor.</t>
        </r>
      </text>
    </comment>
    <comment ref="AH153" authorId="1" shapeId="0" xr:uid="{483E54F1-9132-416D-8006-952AFFF2A7D6}">
      <text>
        <r>
          <rPr>
            <sz val="9"/>
            <color indexed="81"/>
            <rFont val="Tahoma"/>
            <family val="2"/>
          </rPr>
          <t>Ponderación o valor relativo de este factor.</t>
        </r>
      </text>
    </comment>
    <comment ref="AE154" authorId="1" shapeId="0" xr:uid="{C625BB20-0C76-405F-B523-764A1779297E}">
      <text>
        <r>
          <rPr>
            <sz val="9"/>
            <color indexed="81"/>
            <rFont val="Tahoma"/>
            <family val="2"/>
          </rPr>
          <t>Ponderación o valor relativo de este factor.</t>
        </r>
      </text>
    </comment>
    <comment ref="AH154" authorId="1" shapeId="0" xr:uid="{35D5B1F7-DE40-4547-8627-E50CC9E46679}">
      <text>
        <r>
          <rPr>
            <sz val="9"/>
            <color indexed="81"/>
            <rFont val="Tahoma"/>
            <family val="2"/>
          </rPr>
          <t>Ponderación o valor relativo de este factor.</t>
        </r>
      </text>
    </comment>
    <comment ref="AE155" authorId="1" shapeId="0" xr:uid="{E88A9171-910E-4C1B-B845-009A56B9BA4A}">
      <text>
        <r>
          <rPr>
            <sz val="9"/>
            <color indexed="81"/>
            <rFont val="Tahoma"/>
            <family val="2"/>
          </rPr>
          <t>Ponderación o valor relativo de este factor.</t>
        </r>
      </text>
    </comment>
    <comment ref="AH155" authorId="1" shapeId="0" xr:uid="{0925490F-1A2F-44FD-AD75-D656499C863F}">
      <text>
        <r>
          <rPr>
            <sz val="9"/>
            <color indexed="81"/>
            <rFont val="Tahoma"/>
            <family val="2"/>
          </rPr>
          <t>Ponderación o valor relativo de este factor.</t>
        </r>
      </text>
    </comment>
    <comment ref="AE156" authorId="1" shapeId="0" xr:uid="{6C61D61B-91E8-43AA-8BBD-A5DD7281AE78}">
      <text>
        <r>
          <rPr>
            <sz val="9"/>
            <color indexed="81"/>
            <rFont val="Tahoma"/>
            <family val="2"/>
          </rPr>
          <t>Ponderación o valor relativo de este factor.</t>
        </r>
      </text>
    </comment>
    <comment ref="AH156" authorId="1" shapeId="0" xr:uid="{14F23772-9845-46F0-8667-643CFEB65FA3}">
      <text>
        <r>
          <rPr>
            <sz val="9"/>
            <color indexed="81"/>
            <rFont val="Tahoma"/>
            <family val="2"/>
          </rPr>
          <t>Ponderación o valor relativo de este factor.</t>
        </r>
      </text>
    </comment>
    <comment ref="AE157" authorId="1" shapeId="0" xr:uid="{936BD68D-84B0-4F52-AD31-62D5F66600A6}">
      <text>
        <r>
          <rPr>
            <sz val="9"/>
            <color indexed="81"/>
            <rFont val="Tahoma"/>
            <family val="2"/>
          </rPr>
          <t>Ponderación o valor relativo de este factor.</t>
        </r>
      </text>
    </comment>
    <comment ref="AH157" authorId="1" shapeId="0" xr:uid="{91764BEF-0C7F-4732-9AF0-A03BDF048B0F}">
      <text>
        <r>
          <rPr>
            <sz val="9"/>
            <color indexed="81"/>
            <rFont val="Tahoma"/>
            <family val="2"/>
          </rPr>
          <t>Ponderación o valor relativo de este factor.</t>
        </r>
      </text>
    </comment>
    <comment ref="AE158" authorId="1" shapeId="0" xr:uid="{FFFF8845-02EB-406F-B0C2-6B73D9D0E9FC}">
      <text>
        <r>
          <rPr>
            <sz val="9"/>
            <color indexed="81"/>
            <rFont val="Tahoma"/>
            <family val="2"/>
          </rPr>
          <t>Ponderación o valor relativo de este factor.</t>
        </r>
      </text>
    </comment>
    <comment ref="AH158" authorId="1" shapeId="0" xr:uid="{6FB3F387-0C39-4595-98B3-A7972E93B1F2}">
      <text>
        <r>
          <rPr>
            <sz val="9"/>
            <color indexed="81"/>
            <rFont val="Tahoma"/>
            <family val="2"/>
          </rPr>
          <t>Ponderación o valor relativo de este factor.</t>
        </r>
      </text>
    </comment>
    <comment ref="AE159" authorId="1" shapeId="0" xr:uid="{BD7C241D-0A8D-462A-BB78-51A579D0AC90}">
      <text>
        <r>
          <rPr>
            <sz val="9"/>
            <color indexed="81"/>
            <rFont val="Tahoma"/>
            <family val="2"/>
          </rPr>
          <t>Ponderación o valor relativo de este factor.</t>
        </r>
      </text>
    </comment>
    <comment ref="AH159" authorId="1" shapeId="0" xr:uid="{EBE7024C-2962-4D20-B8A2-B4C63D93E1C7}">
      <text>
        <r>
          <rPr>
            <sz val="9"/>
            <color indexed="81"/>
            <rFont val="Tahoma"/>
            <family val="2"/>
          </rPr>
          <t>Ponderación o valor relativo de este factor.</t>
        </r>
      </text>
    </comment>
    <comment ref="AE160" authorId="1" shapeId="0" xr:uid="{77F2A54F-BB2F-4B20-9B82-39E52F5F89BC}">
      <text>
        <r>
          <rPr>
            <sz val="9"/>
            <color indexed="81"/>
            <rFont val="Tahoma"/>
            <family val="2"/>
          </rPr>
          <t>Ponderación o valor relativo de este factor.</t>
        </r>
      </text>
    </comment>
    <comment ref="AH160" authorId="1" shapeId="0" xr:uid="{ABEDC4CE-8299-4C07-969B-8A37037170D2}">
      <text>
        <r>
          <rPr>
            <sz val="9"/>
            <color indexed="81"/>
            <rFont val="Tahoma"/>
            <family val="2"/>
          </rPr>
          <t>Ponderación o valor relativo de este factor.</t>
        </r>
      </text>
    </comment>
    <comment ref="AE161" authorId="1" shapeId="0" xr:uid="{72C5A50C-FDBF-4B1A-B4A9-0967A582AB4C}">
      <text>
        <r>
          <rPr>
            <sz val="9"/>
            <color indexed="81"/>
            <rFont val="Tahoma"/>
            <family val="2"/>
          </rPr>
          <t>Ponderación o valor relativo de este factor.</t>
        </r>
      </text>
    </comment>
    <comment ref="AH161" authorId="1" shapeId="0" xr:uid="{A645A2F3-FE37-4135-ADC5-A0C2278F1E1E}">
      <text>
        <r>
          <rPr>
            <sz val="9"/>
            <color indexed="81"/>
            <rFont val="Tahoma"/>
            <family val="2"/>
          </rPr>
          <t>Ponderación o valor relativo de este factor.</t>
        </r>
      </text>
    </comment>
    <comment ref="AE162" authorId="1" shapeId="0" xr:uid="{B9AD7FC0-4B02-411D-8E06-EE7CF82ABC10}">
      <text>
        <r>
          <rPr>
            <sz val="9"/>
            <color indexed="81"/>
            <rFont val="Tahoma"/>
            <family val="2"/>
          </rPr>
          <t>Ponderación o valor relativo de este factor.</t>
        </r>
      </text>
    </comment>
    <comment ref="AH162" authorId="1" shapeId="0" xr:uid="{F15FD9CF-F9BB-43CC-968D-7D4C5B28AFA0}">
      <text>
        <r>
          <rPr>
            <sz val="9"/>
            <color indexed="81"/>
            <rFont val="Tahoma"/>
            <family val="2"/>
          </rPr>
          <t>Ponderación o valor relativo de este factor.</t>
        </r>
      </text>
    </comment>
    <comment ref="B166" authorId="0" shapeId="0" xr:uid="{A2B1A246-DE41-47D3-8461-006E6DF461E7}">
      <text>
        <r>
          <rPr>
            <sz val="9"/>
            <color indexed="81"/>
            <rFont val="Arial"/>
            <family val="2"/>
          </rPr>
          <t xml:space="preserve">Habilite el contador de procesos ingresando en esta celda el </t>
        </r>
        <r>
          <rPr>
            <b/>
            <sz val="9"/>
            <color indexed="81"/>
            <rFont val="Arial"/>
            <family val="2"/>
          </rPr>
          <t>valor 1</t>
        </r>
      </text>
    </comment>
    <comment ref="Y166" authorId="0" shapeId="0" xr:uid="{7F0BC9CB-4A86-46E5-BCED-25E3D65C166B}">
      <text>
        <r>
          <rPr>
            <sz val="9"/>
            <color indexed="81"/>
            <rFont val="Arial"/>
            <family val="2"/>
          </rPr>
          <t>Encuentro personal "cara a cara" 
Llamadas telefónicas no controladas.</t>
        </r>
      </text>
    </comment>
    <comment ref="AE166" authorId="1" shapeId="0" xr:uid="{A0C988B9-29F1-4724-B22D-C0C9BC07A143}">
      <text>
        <r>
          <rPr>
            <sz val="9"/>
            <color indexed="81"/>
            <rFont val="Tahoma"/>
            <family val="2"/>
          </rPr>
          <t>Ponderación o valor relativo de este factor.</t>
        </r>
      </text>
    </comment>
    <comment ref="AH166" authorId="1" shapeId="0" xr:uid="{10AD196C-3A78-49D5-97E4-464F48EDA78B}">
      <text>
        <r>
          <rPr>
            <sz val="9"/>
            <color indexed="81"/>
            <rFont val="Tahoma"/>
            <family val="2"/>
          </rPr>
          <t>Ponderación o valor relativo de este factor.</t>
        </r>
      </text>
    </comment>
    <comment ref="AD167" authorId="0" shapeId="0" xr:uid="{B706F2F9-42D0-4D3A-A070-9AB5D5A1B105}">
      <text>
        <r>
          <rPr>
            <sz val="9"/>
            <color indexed="81"/>
            <rFont val="Arial"/>
            <family val="2"/>
          </rPr>
          <t>Una unidad organizacional puede ser una dirección, departamento, sección, etc., que configura una determinada organización.</t>
        </r>
      </text>
    </comment>
    <comment ref="AE167" authorId="1" shapeId="0" xr:uid="{5CDEF720-1830-4CBD-A76D-B193159B373B}">
      <text>
        <r>
          <rPr>
            <sz val="9"/>
            <color indexed="81"/>
            <rFont val="Tahoma"/>
            <family val="2"/>
          </rPr>
          <t>Ponderación o valor relativo de este factor.</t>
        </r>
      </text>
    </comment>
    <comment ref="AH167" authorId="1" shapeId="0" xr:uid="{B133FE25-DD55-4411-8BFA-937C01746C92}">
      <text>
        <r>
          <rPr>
            <sz val="9"/>
            <color indexed="81"/>
            <rFont val="Tahoma"/>
            <family val="2"/>
          </rPr>
          <t>Ponderación o valor relativo de este factor.</t>
        </r>
      </text>
    </comment>
    <comment ref="AE168" authorId="1" shapeId="0" xr:uid="{AE7FB967-50E7-4E1F-8000-22C1C4673BB5}">
      <text>
        <r>
          <rPr>
            <sz val="9"/>
            <color indexed="81"/>
            <rFont val="Tahoma"/>
            <family val="2"/>
          </rPr>
          <t>Ponderación o valor relativo de este factor.</t>
        </r>
      </text>
    </comment>
    <comment ref="AH168" authorId="1" shapeId="0" xr:uid="{9E7EC9E1-DAE6-4E86-843A-814F185CE736}">
      <text>
        <r>
          <rPr>
            <sz val="9"/>
            <color indexed="81"/>
            <rFont val="Tahoma"/>
            <family val="2"/>
          </rPr>
          <t>Ponderación o valor relativo de este factor.</t>
        </r>
      </text>
    </comment>
    <comment ref="AE169" authorId="1" shapeId="0" xr:uid="{78F5266C-29D6-4CE0-843F-2CC5413E4FD7}">
      <text>
        <r>
          <rPr>
            <sz val="9"/>
            <color indexed="81"/>
            <rFont val="Tahoma"/>
            <family val="2"/>
          </rPr>
          <t>Ponderación o valor relativo de este factor.</t>
        </r>
      </text>
    </comment>
    <comment ref="AH169" authorId="1" shapeId="0" xr:uid="{016B4A0C-DE36-4097-8F86-A9CAF636F120}">
      <text>
        <r>
          <rPr>
            <sz val="9"/>
            <color indexed="81"/>
            <rFont val="Tahoma"/>
            <family val="2"/>
          </rPr>
          <t>Ponderación o valor relativo de este factor.</t>
        </r>
      </text>
    </comment>
    <comment ref="AE170" authorId="1" shapeId="0" xr:uid="{99ACFB77-10AF-4A3F-B76B-DF97FABB69C3}">
      <text>
        <r>
          <rPr>
            <sz val="9"/>
            <color indexed="81"/>
            <rFont val="Tahoma"/>
            <family val="2"/>
          </rPr>
          <t>Ponderación o valor relativo de este factor.</t>
        </r>
      </text>
    </comment>
    <comment ref="AH170" authorId="1" shapeId="0" xr:uid="{5DCAE4DA-0CEC-4A49-B055-EDB90F6516C4}">
      <text>
        <r>
          <rPr>
            <sz val="9"/>
            <color indexed="81"/>
            <rFont val="Tahoma"/>
            <family val="2"/>
          </rPr>
          <t>Ponderación o valor relativo de este factor.</t>
        </r>
      </text>
    </comment>
    <comment ref="AE171" authorId="1" shapeId="0" xr:uid="{3714E1BB-2ECD-42A2-AEC6-56C8F6A4D1A6}">
      <text>
        <r>
          <rPr>
            <sz val="9"/>
            <color indexed="81"/>
            <rFont val="Tahoma"/>
            <family val="2"/>
          </rPr>
          <t>Ponderación o valor relativo de este factor.</t>
        </r>
      </text>
    </comment>
    <comment ref="AH171" authorId="1" shapeId="0" xr:uid="{215EF16E-DF71-4DDA-A4E2-828B3D6783AD}">
      <text>
        <r>
          <rPr>
            <sz val="9"/>
            <color indexed="81"/>
            <rFont val="Tahoma"/>
            <family val="2"/>
          </rPr>
          <t>Ponderación o valor relativo de este factor.</t>
        </r>
      </text>
    </comment>
    <comment ref="AE172" authorId="1" shapeId="0" xr:uid="{7EC5C576-E243-4A5E-B09F-5E732BF546B4}">
      <text>
        <r>
          <rPr>
            <sz val="9"/>
            <color indexed="81"/>
            <rFont val="Tahoma"/>
            <family val="2"/>
          </rPr>
          <t>Ponderación o valor relativo de este factor.</t>
        </r>
      </text>
    </comment>
    <comment ref="AH172" authorId="1" shapeId="0" xr:uid="{FFA2DA2D-C1E0-42E9-AF1F-F37D3E595C0B}">
      <text>
        <r>
          <rPr>
            <sz val="9"/>
            <color indexed="81"/>
            <rFont val="Tahoma"/>
            <family val="2"/>
          </rPr>
          <t>Ponderación o valor relativo de este factor.</t>
        </r>
      </text>
    </comment>
    <comment ref="AE173" authorId="1" shapeId="0" xr:uid="{AA985087-4F09-4A7B-B63E-AE9DE71CB3C3}">
      <text>
        <r>
          <rPr>
            <sz val="9"/>
            <color indexed="81"/>
            <rFont val="Tahoma"/>
            <family val="2"/>
          </rPr>
          <t>Ponderación o valor relativo de este factor.</t>
        </r>
      </text>
    </comment>
    <comment ref="AH173" authorId="1" shapeId="0" xr:uid="{1448C527-A26B-4236-BDB1-87805C4125DF}">
      <text>
        <r>
          <rPr>
            <sz val="9"/>
            <color indexed="81"/>
            <rFont val="Tahoma"/>
            <family val="2"/>
          </rPr>
          <t>Ponderación o valor relativo de este factor.</t>
        </r>
      </text>
    </comment>
    <comment ref="AE174" authorId="1" shapeId="0" xr:uid="{DBA92051-1E1E-4B4C-ACFF-526DAA5B257C}">
      <text>
        <r>
          <rPr>
            <sz val="9"/>
            <color indexed="81"/>
            <rFont val="Tahoma"/>
            <family val="2"/>
          </rPr>
          <t>Ponderación o valor relativo de este factor.</t>
        </r>
      </text>
    </comment>
    <comment ref="AH174" authorId="1" shapeId="0" xr:uid="{9028F8A7-9679-4DBD-9923-E286E47DB3EC}">
      <text>
        <r>
          <rPr>
            <sz val="9"/>
            <color indexed="81"/>
            <rFont val="Tahoma"/>
            <family val="2"/>
          </rPr>
          <t>Ponderación o valor relativo de este factor.</t>
        </r>
      </text>
    </comment>
    <comment ref="AE175" authorId="1" shapeId="0" xr:uid="{BBF3AE17-B022-4A74-B7DD-F82393A2D55B}">
      <text>
        <r>
          <rPr>
            <sz val="9"/>
            <color indexed="81"/>
            <rFont val="Tahoma"/>
            <family val="2"/>
          </rPr>
          <t>Ponderación o valor relativo de este factor.</t>
        </r>
      </text>
    </comment>
    <comment ref="AH175" authorId="1" shapeId="0" xr:uid="{52EA9FB7-67E7-4839-BAF9-321D73EE4DC1}">
      <text>
        <r>
          <rPr>
            <sz val="9"/>
            <color indexed="81"/>
            <rFont val="Tahoma"/>
            <family val="2"/>
          </rPr>
          <t>Ponderación o valor relativo de este factor.</t>
        </r>
      </text>
    </comment>
    <comment ref="AE176" authorId="1" shapeId="0" xr:uid="{A735E2EB-7108-4D62-A4FC-D6C6E1E5B9B3}">
      <text>
        <r>
          <rPr>
            <sz val="9"/>
            <color indexed="81"/>
            <rFont val="Tahoma"/>
            <family val="2"/>
          </rPr>
          <t>Ponderación o valor relativo de este factor.</t>
        </r>
      </text>
    </comment>
    <comment ref="AH176" authorId="1" shapeId="0" xr:uid="{AD66987E-EADE-47C0-B928-F4D8F1FE3B85}">
      <text>
        <r>
          <rPr>
            <sz val="9"/>
            <color indexed="81"/>
            <rFont val="Tahoma"/>
            <family val="2"/>
          </rPr>
          <t>Ponderación o valor relativo de este factor.</t>
        </r>
      </text>
    </comment>
    <comment ref="AE177" authorId="1" shapeId="0" xr:uid="{AE465057-2C6D-4B61-86C9-0E9F877098F5}">
      <text>
        <r>
          <rPr>
            <sz val="9"/>
            <color indexed="81"/>
            <rFont val="Tahoma"/>
            <family val="2"/>
          </rPr>
          <t>Ponderación o valor relativo de este factor.</t>
        </r>
      </text>
    </comment>
    <comment ref="AH177" authorId="1" shapeId="0" xr:uid="{5E14EF12-B66E-473E-9C54-64A5A8D22A17}">
      <text>
        <r>
          <rPr>
            <sz val="9"/>
            <color indexed="81"/>
            <rFont val="Tahoma"/>
            <family val="2"/>
          </rPr>
          <t>Ponderación o valor relativo de este factor.</t>
        </r>
      </text>
    </comment>
    <comment ref="AE178" authorId="1" shapeId="0" xr:uid="{09D2BBF7-EFB8-4B6F-913C-5DF3BD7BE57C}">
      <text>
        <r>
          <rPr>
            <sz val="9"/>
            <color indexed="81"/>
            <rFont val="Tahoma"/>
            <family val="2"/>
          </rPr>
          <t>Ponderación o valor relativo de este factor.</t>
        </r>
      </text>
    </comment>
    <comment ref="AH178" authorId="1" shapeId="0" xr:uid="{028A2103-B136-4231-AFBF-9559DBD9996F}">
      <text>
        <r>
          <rPr>
            <sz val="9"/>
            <color indexed="81"/>
            <rFont val="Tahoma"/>
            <family val="2"/>
          </rPr>
          <t>Ponderación o valor relativo de este factor.</t>
        </r>
      </text>
    </comment>
    <comment ref="B182" authorId="0" shapeId="0" xr:uid="{4A07DCF5-A152-4FAD-AB07-D2AEFD72C5CB}">
      <text>
        <r>
          <rPr>
            <sz val="9"/>
            <color indexed="81"/>
            <rFont val="Arial"/>
            <family val="2"/>
          </rPr>
          <t xml:space="preserve">Habilite el contador de procesos ingresando en esta celda el </t>
        </r>
        <r>
          <rPr>
            <b/>
            <sz val="9"/>
            <color indexed="81"/>
            <rFont val="Arial"/>
            <family val="2"/>
          </rPr>
          <t>valor 1</t>
        </r>
      </text>
    </comment>
    <comment ref="Y182" authorId="0" shapeId="0" xr:uid="{ED87C98F-9998-49BB-BE4E-F872D827708E}">
      <text>
        <r>
          <rPr>
            <sz val="9"/>
            <color indexed="81"/>
            <rFont val="Arial"/>
            <family val="2"/>
          </rPr>
          <t>Encuentro personal "cara a cara" 
Llamadas telefónicas no controladas.</t>
        </r>
      </text>
    </comment>
    <comment ref="AE182" authorId="1" shapeId="0" xr:uid="{C5DF8803-E5BC-489E-8FC2-4994CF8EA28B}">
      <text>
        <r>
          <rPr>
            <sz val="9"/>
            <color indexed="81"/>
            <rFont val="Tahoma"/>
            <family val="2"/>
          </rPr>
          <t>Ponderación o valor relativo de este factor.</t>
        </r>
      </text>
    </comment>
    <comment ref="AH182" authorId="1" shapeId="0" xr:uid="{169455EF-B685-4D5B-964C-22CAD898ED90}">
      <text>
        <r>
          <rPr>
            <sz val="9"/>
            <color indexed="81"/>
            <rFont val="Tahoma"/>
            <family val="2"/>
          </rPr>
          <t>Ponderación o valor relativo de este factor.</t>
        </r>
      </text>
    </comment>
    <comment ref="AD183" authorId="0" shapeId="0" xr:uid="{6E5071F7-1A80-496F-96B4-B3A6EA86FC53}">
      <text>
        <r>
          <rPr>
            <sz val="9"/>
            <color indexed="81"/>
            <rFont val="Arial"/>
            <family val="2"/>
          </rPr>
          <t>Una unidad organizacional puede ser una dirección, departamento, sección, etc., que configura una determinada organización.</t>
        </r>
      </text>
    </comment>
    <comment ref="AE183" authorId="1" shapeId="0" xr:uid="{69BFCDF7-4408-4305-8379-FC26E5380221}">
      <text>
        <r>
          <rPr>
            <sz val="9"/>
            <color indexed="81"/>
            <rFont val="Tahoma"/>
            <family val="2"/>
          </rPr>
          <t>Ponderación o valor relativo de este factor.</t>
        </r>
      </text>
    </comment>
    <comment ref="AH183" authorId="1" shapeId="0" xr:uid="{D15D36F5-641B-4D4D-8567-64DA79E18A2F}">
      <text>
        <r>
          <rPr>
            <sz val="9"/>
            <color indexed="81"/>
            <rFont val="Tahoma"/>
            <family val="2"/>
          </rPr>
          <t>Ponderación o valor relativo de este factor.</t>
        </r>
      </text>
    </comment>
    <comment ref="AE184" authorId="1" shapeId="0" xr:uid="{D6E9E0E4-DE59-4F03-999A-E97C57D22106}">
      <text>
        <r>
          <rPr>
            <sz val="9"/>
            <color indexed="81"/>
            <rFont val="Tahoma"/>
            <family val="2"/>
          </rPr>
          <t>Ponderación o valor relativo de este factor.</t>
        </r>
      </text>
    </comment>
    <comment ref="AH184" authorId="1" shapeId="0" xr:uid="{15F5F854-E021-4D83-AD61-2C865C8EE371}">
      <text>
        <r>
          <rPr>
            <sz val="9"/>
            <color indexed="81"/>
            <rFont val="Tahoma"/>
            <family val="2"/>
          </rPr>
          <t>Ponderación o valor relativo de este factor.</t>
        </r>
      </text>
    </comment>
    <comment ref="AE185" authorId="1" shapeId="0" xr:uid="{BB5B85CD-BF6A-409E-9BC7-719C30D06173}">
      <text>
        <r>
          <rPr>
            <sz val="9"/>
            <color indexed="81"/>
            <rFont val="Tahoma"/>
            <family val="2"/>
          </rPr>
          <t>Ponderación o valor relativo de este factor.</t>
        </r>
      </text>
    </comment>
    <comment ref="AH185" authorId="1" shapeId="0" xr:uid="{FCAE22F8-6B68-4040-B26D-1CBACB51DB71}">
      <text>
        <r>
          <rPr>
            <sz val="9"/>
            <color indexed="81"/>
            <rFont val="Tahoma"/>
            <family val="2"/>
          </rPr>
          <t>Ponderación o valor relativo de este factor.</t>
        </r>
      </text>
    </comment>
    <comment ref="AE186" authorId="1" shapeId="0" xr:uid="{7DFAE8B3-3862-44A2-891A-AE13710D5CB0}">
      <text>
        <r>
          <rPr>
            <sz val="9"/>
            <color indexed="81"/>
            <rFont val="Tahoma"/>
            <family val="2"/>
          </rPr>
          <t>Ponderación o valor relativo de este factor.</t>
        </r>
      </text>
    </comment>
    <comment ref="AH186" authorId="1" shapeId="0" xr:uid="{D0E09E87-0D80-4553-8769-A63384067627}">
      <text>
        <r>
          <rPr>
            <sz val="9"/>
            <color indexed="81"/>
            <rFont val="Tahoma"/>
            <family val="2"/>
          </rPr>
          <t>Ponderación o valor relativo de este factor.</t>
        </r>
      </text>
    </comment>
    <comment ref="AE187" authorId="1" shapeId="0" xr:uid="{B03DC0E6-5C07-4E3F-B01E-150B8DFE31F3}">
      <text>
        <r>
          <rPr>
            <sz val="9"/>
            <color indexed="81"/>
            <rFont val="Tahoma"/>
            <family val="2"/>
          </rPr>
          <t>Ponderación o valor relativo de este factor.</t>
        </r>
      </text>
    </comment>
    <comment ref="AH187" authorId="1" shapeId="0" xr:uid="{982DAFAE-10D2-40DD-9DA7-9ED624FFAE8E}">
      <text>
        <r>
          <rPr>
            <sz val="9"/>
            <color indexed="81"/>
            <rFont val="Tahoma"/>
            <family val="2"/>
          </rPr>
          <t>Ponderación o valor relativo de este factor.</t>
        </r>
      </text>
    </comment>
    <comment ref="AE188" authorId="1" shapeId="0" xr:uid="{1097226F-6BC7-4019-A8DD-88517E6D46C9}">
      <text>
        <r>
          <rPr>
            <sz val="9"/>
            <color indexed="81"/>
            <rFont val="Tahoma"/>
            <family val="2"/>
          </rPr>
          <t>Ponderación o valor relativo de este factor.</t>
        </r>
      </text>
    </comment>
    <comment ref="AH188" authorId="1" shapeId="0" xr:uid="{3E3B3F43-7937-49CB-A7E8-17E95171F66B}">
      <text>
        <r>
          <rPr>
            <sz val="9"/>
            <color indexed="81"/>
            <rFont val="Tahoma"/>
            <family val="2"/>
          </rPr>
          <t>Ponderación o valor relativo de este factor.</t>
        </r>
      </text>
    </comment>
    <comment ref="AE189" authorId="1" shapeId="0" xr:uid="{AEA52563-3BAA-4BF0-85B4-E1A9C815C8D9}">
      <text>
        <r>
          <rPr>
            <sz val="9"/>
            <color indexed="81"/>
            <rFont val="Tahoma"/>
            <family val="2"/>
          </rPr>
          <t>Ponderación o valor relativo de este factor.</t>
        </r>
      </text>
    </comment>
    <comment ref="AH189" authorId="1" shapeId="0" xr:uid="{F16D0671-0BE1-49BC-A73D-32639A1B0FAE}">
      <text>
        <r>
          <rPr>
            <sz val="9"/>
            <color indexed="81"/>
            <rFont val="Tahoma"/>
            <family val="2"/>
          </rPr>
          <t>Ponderación o valor relativo de este factor.</t>
        </r>
      </text>
    </comment>
    <comment ref="AE190" authorId="1" shapeId="0" xr:uid="{D076BC8F-7BE5-47FB-8462-76EB09248B62}">
      <text>
        <r>
          <rPr>
            <sz val="9"/>
            <color indexed="81"/>
            <rFont val="Tahoma"/>
            <family val="2"/>
          </rPr>
          <t>Ponderación o valor relativo de este factor.</t>
        </r>
      </text>
    </comment>
    <comment ref="AH190" authorId="1" shapeId="0" xr:uid="{3BB9B969-6A5A-442C-9271-87B90B1F1402}">
      <text>
        <r>
          <rPr>
            <sz val="9"/>
            <color indexed="81"/>
            <rFont val="Tahoma"/>
            <family val="2"/>
          </rPr>
          <t>Ponderación o valor relativo de este factor.</t>
        </r>
      </text>
    </comment>
    <comment ref="AE191" authorId="1" shapeId="0" xr:uid="{21200883-7C12-4772-94A1-75BBB669D5CE}">
      <text>
        <r>
          <rPr>
            <sz val="9"/>
            <color indexed="81"/>
            <rFont val="Tahoma"/>
            <family val="2"/>
          </rPr>
          <t>Ponderación o valor relativo de este factor.</t>
        </r>
      </text>
    </comment>
    <comment ref="AH191" authorId="1" shapeId="0" xr:uid="{1F637335-2E64-43FD-8D1D-DBE5A218DC14}">
      <text>
        <r>
          <rPr>
            <sz val="9"/>
            <color indexed="81"/>
            <rFont val="Tahoma"/>
            <family val="2"/>
          </rPr>
          <t>Ponderación o valor relativo de este factor.</t>
        </r>
      </text>
    </comment>
    <comment ref="AE192" authorId="1" shapeId="0" xr:uid="{B6410124-F204-4B21-8375-65CF9D095654}">
      <text>
        <r>
          <rPr>
            <sz val="9"/>
            <color indexed="81"/>
            <rFont val="Tahoma"/>
            <family val="2"/>
          </rPr>
          <t>Ponderación o valor relativo de este factor.</t>
        </r>
      </text>
    </comment>
    <comment ref="AH192" authorId="1" shapeId="0" xr:uid="{70D6E58A-C977-4697-AF3E-B107C0997F3A}">
      <text>
        <r>
          <rPr>
            <sz val="9"/>
            <color indexed="81"/>
            <rFont val="Tahoma"/>
            <family val="2"/>
          </rPr>
          <t>Ponderación o valor relativo de este factor.</t>
        </r>
      </text>
    </comment>
    <comment ref="AE193" authorId="1" shapeId="0" xr:uid="{A8AE83F0-EBF5-4386-A199-A7F0ED1693D4}">
      <text>
        <r>
          <rPr>
            <sz val="9"/>
            <color indexed="81"/>
            <rFont val="Tahoma"/>
            <family val="2"/>
          </rPr>
          <t>Ponderación o valor relativo de este factor.</t>
        </r>
      </text>
    </comment>
    <comment ref="AH193" authorId="1" shapeId="0" xr:uid="{E3BC68F4-DCA3-4E9B-93B5-6ED9988D931E}">
      <text>
        <r>
          <rPr>
            <sz val="9"/>
            <color indexed="81"/>
            <rFont val="Tahoma"/>
            <family val="2"/>
          </rPr>
          <t>Ponderación o valor relativo de este factor.</t>
        </r>
      </text>
    </comment>
    <comment ref="AE194" authorId="1" shapeId="0" xr:uid="{8F2B885A-4725-403F-AA3E-84F7D854B8C1}">
      <text>
        <r>
          <rPr>
            <sz val="9"/>
            <color indexed="81"/>
            <rFont val="Tahoma"/>
            <family val="2"/>
          </rPr>
          <t>Ponderación o valor relativo de este factor.</t>
        </r>
      </text>
    </comment>
    <comment ref="AH194" authorId="1" shapeId="0" xr:uid="{B58D7BE6-A5AE-4251-8BFF-D704BE81F270}">
      <text>
        <r>
          <rPr>
            <sz val="9"/>
            <color indexed="81"/>
            <rFont val="Tahoma"/>
            <family val="2"/>
          </rPr>
          <t>Ponderación o valor relativo de este factor.</t>
        </r>
      </text>
    </comment>
    <comment ref="B198" authorId="0" shapeId="0" xr:uid="{C0264669-D453-47D3-BD80-549895B462F6}">
      <text>
        <r>
          <rPr>
            <sz val="9"/>
            <color indexed="81"/>
            <rFont val="Arial"/>
            <family val="2"/>
          </rPr>
          <t xml:space="preserve">Habilite el contador de procesos ingresando en esta celda el </t>
        </r>
        <r>
          <rPr>
            <b/>
            <sz val="9"/>
            <color indexed="81"/>
            <rFont val="Arial"/>
            <family val="2"/>
          </rPr>
          <t>valor 1</t>
        </r>
      </text>
    </comment>
    <comment ref="Y198" authorId="0" shapeId="0" xr:uid="{FEBFE86D-E7FB-433E-947A-05DE218F4218}">
      <text>
        <r>
          <rPr>
            <sz val="9"/>
            <color indexed="81"/>
            <rFont val="Arial"/>
            <family val="2"/>
          </rPr>
          <t>Encuentro personal "cara a cara" 
Llamadas telefónicas no controladas.</t>
        </r>
      </text>
    </comment>
    <comment ref="AE198" authorId="1" shapeId="0" xr:uid="{D528B75B-0D28-4B1E-B2E0-AF74603346A4}">
      <text>
        <r>
          <rPr>
            <sz val="9"/>
            <color indexed="81"/>
            <rFont val="Tahoma"/>
            <family val="2"/>
          </rPr>
          <t>Ponderación o valor relativo de este factor.</t>
        </r>
      </text>
    </comment>
    <comment ref="AH198" authorId="1" shapeId="0" xr:uid="{DE4DAF6F-A5D6-4382-A060-960A776192AC}">
      <text>
        <r>
          <rPr>
            <sz val="9"/>
            <color indexed="81"/>
            <rFont val="Tahoma"/>
            <family val="2"/>
          </rPr>
          <t>Ponderación o valor relativo de este factor.</t>
        </r>
      </text>
    </comment>
    <comment ref="AD199" authorId="0" shapeId="0" xr:uid="{292E8E8E-9B24-4456-AA2A-22CD276FEF64}">
      <text>
        <r>
          <rPr>
            <sz val="9"/>
            <color indexed="81"/>
            <rFont val="Arial"/>
            <family val="2"/>
          </rPr>
          <t>Una unidad organizacional puede ser una dirección, departamento, sección, etc., que configura una determinada organización.</t>
        </r>
      </text>
    </comment>
    <comment ref="AE199" authorId="1" shapeId="0" xr:uid="{847F267D-CC27-4FD2-8879-A08D6A4DD96E}">
      <text>
        <r>
          <rPr>
            <sz val="9"/>
            <color indexed="81"/>
            <rFont val="Tahoma"/>
            <family val="2"/>
          </rPr>
          <t>Ponderación o valor relativo de este factor.</t>
        </r>
      </text>
    </comment>
    <comment ref="AH199" authorId="1" shapeId="0" xr:uid="{6ABC1AA7-099D-4257-A945-E897D3681255}">
      <text>
        <r>
          <rPr>
            <sz val="9"/>
            <color indexed="81"/>
            <rFont val="Tahoma"/>
            <family val="2"/>
          </rPr>
          <t>Ponderación o valor relativo de este factor.</t>
        </r>
      </text>
    </comment>
    <comment ref="AE200" authorId="1" shapeId="0" xr:uid="{F36A2819-02F8-490C-9AF1-E332F863197A}">
      <text>
        <r>
          <rPr>
            <sz val="9"/>
            <color indexed="81"/>
            <rFont val="Tahoma"/>
            <family val="2"/>
          </rPr>
          <t>Ponderación o valor relativo de este factor.</t>
        </r>
      </text>
    </comment>
    <comment ref="AH200" authorId="1" shapeId="0" xr:uid="{38AFA649-4023-4B1B-A328-0EB48A4899BF}">
      <text>
        <r>
          <rPr>
            <sz val="9"/>
            <color indexed="81"/>
            <rFont val="Tahoma"/>
            <family val="2"/>
          </rPr>
          <t>Ponderación o valor relativo de este factor.</t>
        </r>
      </text>
    </comment>
    <comment ref="AE201" authorId="1" shapeId="0" xr:uid="{75FBCCBE-4AEB-4CC4-A59E-E87BFD18E834}">
      <text>
        <r>
          <rPr>
            <sz val="9"/>
            <color indexed="81"/>
            <rFont val="Tahoma"/>
            <family val="2"/>
          </rPr>
          <t>Ponderación o valor relativo de este factor.</t>
        </r>
      </text>
    </comment>
    <comment ref="AH201" authorId="1" shapeId="0" xr:uid="{E5BA8F94-91C4-4C1E-BF37-24AD04268572}">
      <text>
        <r>
          <rPr>
            <sz val="9"/>
            <color indexed="81"/>
            <rFont val="Tahoma"/>
            <family val="2"/>
          </rPr>
          <t>Ponderación o valor relativo de este factor.</t>
        </r>
      </text>
    </comment>
    <comment ref="AE202" authorId="1" shapeId="0" xr:uid="{394E1AD0-3A35-48C5-8341-31D497F5B41F}">
      <text>
        <r>
          <rPr>
            <sz val="9"/>
            <color indexed="81"/>
            <rFont val="Tahoma"/>
            <family val="2"/>
          </rPr>
          <t>Ponderación o valor relativo de este factor.</t>
        </r>
      </text>
    </comment>
    <comment ref="AH202" authorId="1" shapeId="0" xr:uid="{5788B626-CB3F-42CE-9DD1-5BBC8DC1293D}">
      <text>
        <r>
          <rPr>
            <sz val="9"/>
            <color indexed="81"/>
            <rFont val="Tahoma"/>
            <family val="2"/>
          </rPr>
          <t>Ponderación o valor relativo de este factor.</t>
        </r>
      </text>
    </comment>
    <comment ref="AE203" authorId="1" shapeId="0" xr:uid="{A6F1853A-B2D4-4AED-8DA7-2C7E7752595B}">
      <text>
        <r>
          <rPr>
            <sz val="9"/>
            <color indexed="81"/>
            <rFont val="Tahoma"/>
            <family val="2"/>
          </rPr>
          <t>Ponderación o valor relativo de este factor.</t>
        </r>
      </text>
    </comment>
    <comment ref="AH203" authorId="1" shapeId="0" xr:uid="{13627952-AEA5-4A41-A08E-5BCBECBF8A85}">
      <text>
        <r>
          <rPr>
            <sz val="9"/>
            <color indexed="81"/>
            <rFont val="Tahoma"/>
            <family val="2"/>
          </rPr>
          <t>Ponderación o valor relativo de este factor.</t>
        </r>
      </text>
    </comment>
    <comment ref="AE204" authorId="1" shapeId="0" xr:uid="{453C655E-1CF6-4C73-BFC8-CB2917FC1E4E}">
      <text>
        <r>
          <rPr>
            <sz val="9"/>
            <color indexed="81"/>
            <rFont val="Tahoma"/>
            <family val="2"/>
          </rPr>
          <t>Ponderación o valor relativo de este factor.</t>
        </r>
      </text>
    </comment>
    <comment ref="AH204" authorId="1" shapeId="0" xr:uid="{CEDD21FA-DBF7-418E-A181-E18D95432673}">
      <text>
        <r>
          <rPr>
            <sz val="9"/>
            <color indexed="81"/>
            <rFont val="Tahoma"/>
            <family val="2"/>
          </rPr>
          <t>Ponderación o valor relativo de este factor.</t>
        </r>
      </text>
    </comment>
    <comment ref="AE205" authorId="1" shapeId="0" xr:uid="{E240A89E-2F0F-4DE8-B513-919C29B78CDD}">
      <text>
        <r>
          <rPr>
            <sz val="9"/>
            <color indexed="81"/>
            <rFont val="Tahoma"/>
            <family val="2"/>
          </rPr>
          <t>Ponderación o valor relativo de este factor.</t>
        </r>
      </text>
    </comment>
    <comment ref="AH205" authorId="1" shapeId="0" xr:uid="{A77FC0E3-933C-4980-B324-CCE3AA0BF520}">
      <text>
        <r>
          <rPr>
            <sz val="9"/>
            <color indexed="81"/>
            <rFont val="Tahoma"/>
            <family val="2"/>
          </rPr>
          <t>Ponderación o valor relativo de este factor.</t>
        </r>
      </text>
    </comment>
    <comment ref="AE206" authorId="1" shapeId="0" xr:uid="{DEB4C39F-2858-4946-A689-2AC87552EA10}">
      <text>
        <r>
          <rPr>
            <sz val="9"/>
            <color indexed="81"/>
            <rFont val="Tahoma"/>
            <family val="2"/>
          </rPr>
          <t>Ponderación o valor relativo de este factor.</t>
        </r>
      </text>
    </comment>
    <comment ref="AH206" authorId="1" shapeId="0" xr:uid="{49D0C1FE-A555-478D-858E-CEBACBFB2928}">
      <text>
        <r>
          <rPr>
            <sz val="9"/>
            <color indexed="81"/>
            <rFont val="Tahoma"/>
            <family val="2"/>
          </rPr>
          <t>Ponderación o valor relativo de este factor.</t>
        </r>
      </text>
    </comment>
    <comment ref="AE207" authorId="1" shapeId="0" xr:uid="{4E700A02-1BE6-4566-A253-B27A20B0FE08}">
      <text>
        <r>
          <rPr>
            <sz val="9"/>
            <color indexed="81"/>
            <rFont val="Tahoma"/>
            <family val="2"/>
          </rPr>
          <t>Ponderación o valor relativo de este factor.</t>
        </r>
      </text>
    </comment>
    <comment ref="AH207" authorId="1" shapeId="0" xr:uid="{6286B94B-3E3E-4298-A688-9EBDC2AC0FC7}">
      <text>
        <r>
          <rPr>
            <sz val="9"/>
            <color indexed="81"/>
            <rFont val="Tahoma"/>
            <family val="2"/>
          </rPr>
          <t>Ponderación o valor relativo de este factor.</t>
        </r>
      </text>
    </comment>
    <comment ref="AE208" authorId="1" shapeId="0" xr:uid="{6D5DBFEC-B1B1-449D-BF96-F5F030E4514D}">
      <text>
        <r>
          <rPr>
            <sz val="9"/>
            <color indexed="81"/>
            <rFont val="Tahoma"/>
            <family val="2"/>
          </rPr>
          <t>Ponderación o valor relativo de este factor.</t>
        </r>
      </text>
    </comment>
    <comment ref="AH208" authorId="1" shapeId="0" xr:uid="{D0588E6C-87D0-4940-B61C-687D20501E2B}">
      <text>
        <r>
          <rPr>
            <sz val="9"/>
            <color indexed="81"/>
            <rFont val="Tahoma"/>
            <family val="2"/>
          </rPr>
          <t>Ponderación o valor relativo de este factor.</t>
        </r>
      </text>
    </comment>
    <comment ref="AE209" authorId="1" shapeId="0" xr:uid="{B5F1BA33-1E62-44B2-8EB8-767E28BAB604}">
      <text>
        <r>
          <rPr>
            <sz val="9"/>
            <color indexed="81"/>
            <rFont val="Tahoma"/>
            <family val="2"/>
          </rPr>
          <t>Ponderación o valor relativo de este factor.</t>
        </r>
      </text>
    </comment>
    <comment ref="AH209" authorId="1" shapeId="0" xr:uid="{86D789EC-8CA1-4621-8BD3-80FA0225D6C0}">
      <text>
        <r>
          <rPr>
            <sz val="9"/>
            <color indexed="81"/>
            <rFont val="Tahoma"/>
            <family val="2"/>
          </rPr>
          <t>Ponderación o valor relativo de este factor.</t>
        </r>
      </text>
    </comment>
    <comment ref="AE210" authorId="1" shapeId="0" xr:uid="{BF404947-3B37-4CDE-943E-7E58A9D443DF}">
      <text>
        <r>
          <rPr>
            <sz val="9"/>
            <color indexed="81"/>
            <rFont val="Tahoma"/>
            <family val="2"/>
          </rPr>
          <t>Ponderación o valor relativo de este factor.</t>
        </r>
      </text>
    </comment>
    <comment ref="AH210" authorId="1" shapeId="0" xr:uid="{BBD294C6-9BA8-4363-8DC4-FC2EA16869B1}">
      <text>
        <r>
          <rPr>
            <sz val="9"/>
            <color indexed="81"/>
            <rFont val="Tahoma"/>
            <family val="2"/>
          </rPr>
          <t>Ponderación o valor relativo de este factor.</t>
        </r>
      </text>
    </comment>
    <comment ref="B214" authorId="0" shapeId="0" xr:uid="{F1B66B0C-925D-4686-BB2E-CCB103A762F7}">
      <text>
        <r>
          <rPr>
            <sz val="9"/>
            <color indexed="81"/>
            <rFont val="Arial"/>
            <family val="2"/>
          </rPr>
          <t xml:space="preserve">Habilite el contador de procesos ingresando en esta celda el </t>
        </r>
        <r>
          <rPr>
            <b/>
            <sz val="9"/>
            <color indexed="81"/>
            <rFont val="Arial"/>
            <family val="2"/>
          </rPr>
          <t>valor 1</t>
        </r>
      </text>
    </comment>
    <comment ref="Y214" authorId="0" shapeId="0" xr:uid="{7A7226C9-78D6-4321-AE44-7F3E514313AC}">
      <text>
        <r>
          <rPr>
            <sz val="9"/>
            <color indexed="81"/>
            <rFont val="Arial"/>
            <family val="2"/>
          </rPr>
          <t>Encuentro personal "cara a cara" 
Llamadas telefónicas no controladas.</t>
        </r>
      </text>
    </comment>
    <comment ref="AE214" authorId="1" shapeId="0" xr:uid="{27A2223B-96E1-45EB-B0C1-702494F8D0AC}">
      <text>
        <r>
          <rPr>
            <sz val="9"/>
            <color indexed="81"/>
            <rFont val="Tahoma"/>
            <family val="2"/>
          </rPr>
          <t>Ponderación o valor relativo de este factor.</t>
        </r>
      </text>
    </comment>
    <comment ref="AH214" authorId="1" shapeId="0" xr:uid="{40C99795-A1F7-4E01-90A6-7823F316F62F}">
      <text>
        <r>
          <rPr>
            <sz val="9"/>
            <color indexed="81"/>
            <rFont val="Tahoma"/>
            <family val="2"/>
          </rPr>
          <t>Ponderación o valor relativo de este factor.</t>
        </r>
      </text>
    </comment>
    <comment ref="AD215" authorId="0" shapeId="0" xr:uid="{BB662E03-9075-4279-A026-F640277340F8}">
      <text>
        <r>
          <rPr>
            <sz val="9"/>
            <color indexed="81"/>
            <rFont val="Arial"/>
            <family val="2"/>
          </rPr>
          <t>Una unidad organizacional puede ser una dirección, departamento, sección, etc., que configura una determinada organización.</t>
        </r>
      </text>
    </comment>
    <comment ref="AE215" authorId="1" shapeId="0" xr:uid="{1FE117DA-335E-4227-9924-6186B7A4EA6D}">
      <text>
        <r>
          <rPr>
            <sz val="9"/>
            <color indexed="81"/>
            <rFont val="Tahoma"/>
            <family val="2"/>
          </rPr>
          <t>Ponderación o valor relativo de este factor.</t>
        </r>
      </text>
    </comment>
    <comment ref="AH215" authorId="1" shapeId="0" xr:uid="{06C8C329-4051-4195-BB90-F54135A7939C}">
      <text>
        <r>
          <rPr>
            <sz val="9"/>
            <color indexed="81"/>
            <rFont val="Tahoma"/>
            <family val="2"/>
          </rPr>
          <t>Ponderación o valor relativo de este factor.</t>
        </r>
      </text>
    </comment>
    <comment ref="AE216" authorId="1" shapeId="0" xr:uid="{CABCAC61-70FD-423A-AFDB-60A6C0F08689}">
      <text>
        <r>
          <rPr>
            <sz val="9"/>
            <color indexed="81"/>
            <rFont val="Tahoma"/>
            <family val="2"/>
          </rPr>
          <t>Ponderación o valor relativo de este factor.</t>
        </r>
      </text>
    </comment>
    <comment ref="AH216" authorId="1" shapeId="0" xr:uid="{FCDFAD97-0234-4A1E-AA96-8BEBA3970E89}">
      <text>
        <r>
          <rPr>
            <sz val="9"/>
            <color indexed="81"/>
            <rFont val="Tahoma"/>
            <family val="2"/>
          </rPr>
          <t>Ponderación o valor relativo de este factor.</t>
        </r>
      </text>
    </comment>
    <comment ref="AE217" authorId="1" shapeId="0" xr:uid="{3CFB517F-9551-4E5B-8CFC-6BCC7A83BA35}">
      <text>
        <r>
          <rPr>
            <sz val="9"/>
            <color indexed="81"/>
            <rFont val="Tahoma"/>
            <family val="2"/>
          </rPr>
          <t>Ponderación o valor relativo de este factor.</t>
        </r>
      </text>
    </comment>
    <comment ref="AH217" authorId="1" shapeId="0" xr:uid="{0910596E-B378-44D9-8497-352F35C4190F}">
      <text>
        <r>
          <rPr>
            <sz val="9"/>
            <color indexed="81"/>
            <rFont val="Tahoma"/>
            <family val="2"/>
          </rPr>
          <t>Ponderación o valor relativo de este factor.</t>
        </r>
      </text>
    </comment>
    <comment ref="AE218" authorId="1" shapeId="0" xr:uid="{6EA6C224-A6DA-4A9D-94B2-9BFF459B0420}">
      <text>
        <r>
          <rPr>
            <sz val="9"/>
            <color indexed="81"/>
            <rFont val="Tahoma"/>
            <family val="2"/>
          </rPr>
          <t>Ponderación o valor relativo de este factor.</t>
        </r>
      </text>
    </comment>
    <comment ref="AH218" authorId="1" shapeId="0" xr:uid="{0BB83014-9685-4379-A364-B48725C40161}">
      <text>
        <r>
          <rPr>
            <sz val="9"/>
            <color indexed="81"/>
            <rFont val="Tahoma"/>
            <family val="2"/>
          </rPr>
          <t>Ponderación o valor relativo de este factor.</t>
        </r>
      </text>
    </comment>
    <comment ref="AE219" authorId="1" shapeId="0" xr:uid="{65FC6BF1-3250-4EB2-9063-55CBF0425EF1}">
      <text>
        <r>
          <rPr>
            <sz val="9"/>
            <color indexed="81"/>
            <rFont val="Tahoma"/>
            <family val="2"/>
          </rPr>
          <t>Ponderación o valor relativo de este factor.</t>
        </r>
      </text>
    </comment>
    <comment ref="AH219" authorId="1" shapeId="0" xr:uid="{37DECE16-5973-434A-B97E-D47E7ACE2A84}">
      <text>
        <r>
          <rPr>
            <sz val="9"/>
            <color indexed="81"/>
            <rFont val="Tahoma"/>
            <family val="2"/>
          </rPr>
          <t>Ponderación o valor relativo de este factor.</t>
        </r>
      </text>
    </comment>
    <comment ref="AE220" authorId="1" shapeId="0" xr:uid="{231909A7-D2C4-46E1-ABF9-7BA86D7C5335}">
      <text>
        <r>
          <rPr>
            <sz val="9"/>
            <color indexed="81"/>
            <rFont val="Tahoma"/>
            <family val="2"/>
          </rPr>
          <t>Ponderación o valor relativo de este factor.</t>
        </r>
      </text>
    </comment>
    <comment ref="AH220" authorId="1" shapeId="0" xr:uid="{4BDCEB4E-0968-441B-97A1-8132CC76EA03}">
      <text>
        <r>
          <rPr>
            <sz val="9"/>
            <color indexed="81"/>
            <rFont val="Tahoma"/>
            <family val="2"/>
          </rPr>
          <t>Ponderación o valor relativo de este factor.</t>
        </r>
      </text>
    </comment>
    <comment ref="AE221" authorId="1" shapeId="0" xr:uid="{0F179C8C-EE42-44F2-9E3C-F37984C16B41}">
      <text>
        <r>
          <rPr>
            <sz val="9"/>
            <color indexed="81"/>
            <rFont val="Tahoma"/>
            <family val="2"/>
          </rPr>
          <t>Ponderación o valor relativo de este factor.</t>
        </r>
      </text>
    </comment>
    <comment ref="AH221" authorId="1" shapeId="0" xr:uid="{57379B74-E2F7-47DC-A038-1E6A19C9D1D3}">
      <text>
        <r>
          <rPr>
            <sz val="9"/>
            <color indexed="81"/>
            <rFont val="Tahoma"/>
            <family val="2"/>
          </rPr>
          <t>Ponderación o valor relativo de este factor.</t>
        </r>
      </text>
    </comment>
    <comment ref="AE222" authorId="1" shapeId="0" xr:uid="{80421EB9-FEEC-4DD0-932C-58B8DCC2CDF2}">
      <text>
        <r>
          <rPr>
            <sz val="9"/>
            <color indexed="81"/>
            <rFont val="Tahoma"/>
            <family val="2"/>
          </rPr>
          <t>Ponderación o valor relativo de este factor.</t>
        </r>
      </text>
    </comment>
    <comment ref="AH222" authorId="1" shapeId="0" xr:uid="{C6435A7B-68A2-4A74-9BCF-A48F275BF191}">
      <text>
        <r>
          <rPr>
            <sz val="9"/>
            <color indexed="81"/>
            <rFont val="Tahoma"/>
            <family val="2"/>
          </rPr>
          <t>Ponderación o valor relativo de este factor.</t>
        </r>
      </text>
    </comment>
    <comment ref="AE223" authorId="1" shapeId="0" xr:uid="{B1A8F876-5029-4A50-93A0-CB4055C1869F}">
      <text>
        <r>
          <rPr>
            <sz val="9"/>
            <color indexed="81"/>
            <rFont val="Tahoma"/>
            <family val="2"/>
          </rPr>
          <t>Ponderación o valor relativo de este factor.</t>
        </r>
      </text>
    </comment>
    <comment ref="AH223" authorId="1" shapeId="0" xr:uid="{F2B8257E-BCFF-45D3-BAC6-43ADA5466126}">
      <text>
        <r>
          <rPr>
            <sz val="9"/>
            <color indexed="81"/>
            <rFont val="Tahoma"/>
            <family val="2"/>
          </rPr>
          <t>Ponderación o valor relativo de este factor.</t>
        </r>
      </text>
    </comment>
    <comment ref="AE224" authorId="1" shapeId="0" xr:uid="{92E7A0F0-C232-459F-BC18-34DC8ED0CD5C}">
      <text>
        <r>
          <rPr>
            <sz val="9"/>
            <color indexed="81"/>
            <rFont val="Tahoma"/>
            <family val="2"/>
          </rPr>
          <t>Ponderación o valor relativo de este factor.</t>
        </r>
      </text>
    </comment>
    <comment ref="AH224" authorId="1" shapeId="0" xr:uid="{CE94CE4D-EEEB-4C49-9FFD-0D97E2243CBD}">
      <text>
        <r>
          <rPr>
            <sz val="9"/>
            <color indexed="81"/>
            <rFont val="Tahoma"/>
            <family val="2"/>
          </rPr>
          <t>Ponderación o valor relativo de este factor.</t>
        </r>
      </text>
    </comment>
    <comment ref="AE225" authorId="1" shapeId="0" xr:uid="{FEB83AE2-02BD-43AE-B544-F26AAD957A43}">
      <text>
        <r>
          <rPr>
            <sz val="9"/>
            <color indexed="81"/>
            <rFont val="Tahoma"/>
            <family val="2"/>
          </rPr>
          <t>Ponderación o valor relativo de este factor.</t>
        </r>
      </text>
    </comment>
    <comment ref="AH225" authorId="1" shapeId="0" xr:uid="{4F9A9672-F4AD-4D35-A92F-AF206645F018}">
      <text>
        <r>
          <rPr>
            <sz val="9"/>
            <color indexed="81"/>
            <rFont val="Tahoma"/>
            <family val="2"/>
          </rPr>
          <t>Ponderación o valor relativo de este factor.</t>
        </r>
      </text>
    </comment>
    <comment ref="AE226" authorId="1" shapeId="0" xr:uid="{E1B70791-A349-4E7B-90E3-BA0DC14FFDE2}">
      <text>
        <r>
          <rPr>
            <sz val="9"/>
            <color indexed="81"/>
            <rFont val="Tahoma"/>
            <family val="2"/>
          </rPr>
          <t>Ponderación o valor relativo de este factor.</t>
        </r>
      </text>
    </comment>
    <comment ref="AH226" authorId="1" shapeId="0" xr:uid="{D791E098-EEB4-4EF6-9A06-307FC9FA3B05}">
      <text>
        <r>
          <rPr>
            <sz val="9"/>
            <color indexed="81"/>
            <rFont val="Tahoma"/>
            <family val="2"/>
          </rPr>
          <t>Ponderación o valor relativo de este factor.</t>
        </r>
      </text>
    </comment>
    <comment ref="B230" authorId="0" shapeId="0" xr:uid="{464E8ED2-A99E-429A-AAEB-F7F3B7258F11}">
      <text>
        <r>
          <rPr>
            <sz val="9"/>
            <color indexed="81"/>
            <rFont val="Arial"/>
            <family val="2"/>
          </rPr>
          <t xml:space="preserve">Habilite el contador de procesos ingresando en esta celda el </t>
        </r>
        <r>
          <rPr>
            <b/>
            <sz val="9"/>
            <color indexed="81"/>
            <rFont val="Arial"/>
            <family val="2"/>
          </rPr>
          <t>valor 1</t>
        </r>
      </text>
    </comment>
    <comment ref="Y230" authorId="0" shapeId="0" xr:uid="{06334AF0-EFB5-4810-B0BB-FF892A486A33}">
      <text>
        <r>
          <rPr>
            <sz val="9"/>
            <color indexed="81"/>
            <rFont val="Arial"/>
            <family val="2"/>
          </rPr>
          <t>Encuentro personal "cara a cara" 
Llamadas telefónicas no controladas.</t>
        </r>
      </text>
    </comment>
    <comment ref="AE230" authorId="1" shapeId="0" xr:uid="{D92EAA4F-6BD3-4F92-8C40-9B52BBE79AF3}">
      <text>
        <r>
          <rPr>
            <sz val="9"/>
            <color indexed="81"/>
            <rFont val="Tahoma"/>
            <family val="2"/>
          </rPr>
          <t>Ponderación o valor relativo de este factor.</t>
        </r>
      </text>
    </comment>
    <comment ref="AH230" authorId="1" shapeId="0" xr:uid="{52C4D29B-E662-45DD-A338-BDFB57273BD9}">
      <text>
        <r>
          <rPr>
            <sz val="9"/>
            <color indexed="81"/>
            <rFont val="Tahoma"/>
            <family val="2"/>
          </rPr>
          <t>Ponderación o valor relativo de este factor.</t>
        </r>
      </text>
    </comment>
    <comment ref="AD231" authorId="0" shapeId="0" xr:uid="{864F363F-C60E-470C-B265-C501415EAC26}">
      <text>
        <r>
          <rPr>
            <sz val="9"/>
            <color indexed="81"/>
            <rFont val="Arial"/>
            <family val="2"/>
          </rPr>
          <t>Una unidad organizacional puede ser una dirección, departamento, sección, etc., que configura una determinada organización.</t>
        </r>
      </text>
    </comment>
    <comment ref="AE231" authorId="1" shapeId="0" xr:uid="{A975A6C3-1C67-4E46-A995-785855543DBA}">
      <text>
        <r>
          <rPr>
            <sz val="9"/>
            <color indexed="81"/>
            <rFont val="Tahoma"/>
            <family val="2"/>
          </rPr>
          <t>Ponderación o valor relativo de este factor.</t>
        </r>
      </text>
    </comment>
    <comment ref="AH231" authorId="1" shapeId="0" xr:uid="{F9EC4187-1FE4-4774-959C-FC7B4F2524B0}">
      <text>
        <r>
          <rPr>
            <sz val="9"/>
            <color indexed="81"/>
            <rFont val="Tahoma"/>
            <family val="2"/>
          </rPr>
          <t>Ponderación o valor relativo de este factor.</t>
        </r>
      </text>
    </comment>
    <comment ref="AE232" authorId="1" shapeId="0" xr:uid="{E0C5A5AD-4184-47F6-BCA4-246111B5247A}">
      <text>
        <r>
          <rPr>
            <sz val="9"/>
            <color indexed="81"/>
            <rFont val="Tahoma"/>
            <family val="2"/>
          </rPr>
          <t>Ponderación o valor relativo de este factor.</t>
        </r>
      </text>
    </comment>
    <comment ref="AH232" authorId="1" shapeId="0" xr:uid="{84B7868F-88D3-47EE-804C-4BB8C0A4E1BC}">
      <text>
        <r>
          <rPr>
            <sz val="9"/>
            <color indexed="81"/>
            <rFont val="Tahoma"/>
            <family val="2"/>
          </rPr>
          <t>Ponderación o valor relativo de este factor.</t>
        </r>
      </text>
    </comment>
    <comment ref="AE233" authorId="1" shapeId="0" xr:uid="{E2493666-9236-4BB8-9374-E699B6DC2C26}">
      <text>
        <r>
          <rPr>
            <sz val="9"/>
            <color indexed="81"/>
            <rFont val="Tahoma"/>
            <family val="2"/>
          </rPr>
          <t>Ponderación o valor relativo de este factor.</t>
        </r>
      </text>
    </comment>
    <comment ref="AH233" authorId="1" shapeId="0" xr:uid="{C0AB2E8B-CCE1-46FC-AE5F-0EEF7AA617CA}">
      <text>
        <r>
          <rPr>
            <sz val="9"/>
            <color indexed="81"/>
            <rFont val="Tahoma"/>
            <family val="2"/>
          </rPr>
          <t>Ponderación o valor relativo de este factor.</t>
        </r>
      </text>
    </comment>
    <comment ref="AE234" authorId="1" shapeId="0" xr:uid="{A35F2926-A5C2-4363-888C-464B3F2574C2}">
      <text>
        <r>
          <rPr>
            <sz val="9"/>
            <color indexed="81"/>
            <rFont val="Tahoma"/>
            <family val="2"/>
          </rPr>
          <t>Ponderación o valor relativo de este factor.</t>
        </r>
      </text>
    </comment>
    <comment ref="AH234" authorId="1" shapeId="0" xr:uid="{EE492696-20E5-47AB-83DF-A78E18090A62}">
      <text>
        <r>
          <rPr>
            <sz val="9"/>
            <color indexed="81"/>
            <rFont val="Tahoma"/>
            <family val="2"/>
          </rPr>
          <t>Ponderación o valor relativo de este factor.</t>
        </r>
      </text>
    </comment>
    <comment ref="AE235" authorId="1" shapeId="0" xr:uid="{44E5C273-D651-4DD8-BC1B-FE9EE28AF495}">
      <text>
        <r>
          <rPr>
            <sz val="9"/>
            <color indexed="81"/>
            <rFont val="Tahoma"/>
            <family val="2"/>
          </rPr>
          <t>Ponderación o valor relativo de este factor.</t>
        </r>
      </text>
    </comment>
    <comment ref="AH235" authorId="1" shapeId="0" xr:uid="{4B085A71-9621-451F-98F1-2F347C73A011}">
      <text>
        <r>
          <rPr>
            <sz val="9"/>
            <color indexed="81"/>
            <rFont val="Tahoma"/>
            <family val="2"/>
          </rPr>
          <t>Ponderación o valor relativo de este factor.</t>
        </r>
      </text>
    </comment>
    <comment ref="AE236" authorId="1" shapeId="0" xr:uid="{D43CA694-26E0-4D1D-A48C-B912BF75EC3B}">
      <text>
        <r>
          <rPr>
            <sz val="9"/>
            <color indexed="81"/>
            <rFont val="Tahoma"/>
            <family val="2"/>
          </rPr>
          <t>Ponderación o valor relativo de este factor.</t>
        </r>
      </text>
    </comment>
    <comment ref="AH236" authorId="1" shapeId="0" xr:uid="{475E8539-C514-401C-B527-EC18470C4ADA}">
      <text>
        <r>
          <rPr>
            <sz val="9"/>
            <color indexed="81"/>
            <rFont val="Tahoma"/>
            <family val="2"/>
          </rPr>
          <t>Ponderación o valor relativo de este factor.</t>
        </r>
      </text>
    </comment>
    <comment ref="AE237" authorId="1" shapeId="0" xr:uid="{64B078D6-99F7-4905-97F1-0496776B6353}">
      <text>
        <r>
          <rPr>
            <sz val="9"/>
            <color indexed="81"/>
            <rFont val="Tahoma"/>
            <family val="2"/>
          </rPr>
          <t>Ponderación o valor relativo de este factor.</t>
        </r>
      </text>
    </comment>
    <comment ref="AH237" authorId="1" shapeId="0" xr:uid="{A7BA804F-32CA-40D8-A642-2EF538D9190A}">
      <text>
        <r>
          <rPr>
            <sz val="9"/>
            <color indexed="81"/>
            <rFont val="Tahoma"/>
            <family val="2"/>
          </rPr>
          <t>Ponderación o valor relativo de este factor.</t>
        </r>
      </text>
    </comment>
    <comment ref="AE238" authorId="1" shapeId="0" xr:uid="{D5BF222D-8337-4E06-A82A-6CBA16F18E5C}">
      <text>
        <r>
          <rPr>
            <sz val="9"/>
            <color indexed="81"/>
            <rFont val="Tahoma"/>
            <family val="2"/>
          </rPr>
          <t>Ponderación o valor relativo de este factor.</t>
        </r>
      </text>
    </comment>
    <comment ref="AH238" authorId="1" shapeId="0" xr:uid="{E7DE3C83-84AB-4869-9146-B5946F97E386}">
      <text>
        <r>
          <rPr>
            <sz val="9"/>
            <color indexed="81"/>
            <rFont val="Tahoma"/>
            <family val="2"/>
          </rPr>
          <t>Ponderación o valor relativo de este factor.</t>
        </r>
      </text>
    </comment>
    <comment ref="AE239" authorId="1" shapeId="0" xr:uid="{6F9A4255-6A81-486B-A5BF-8646DCDC1FE5}">
      <text>
        <r>
          <rPr>
            <sz val="9"/>
            <color indexed="81"/>
            <rFont val="Tahoma"/>
            <family val="2"/>
          </rPr>
          <t>Ponderación o valor relativo de este factor.</t>
        </r>
      </text>
    </comment>
    <comment ref="AH239" authorId="1" shapeId="0" xr:uid="{0CCE4128-A8D8-4D12-998D-392CD0CC36B4}">
      <text>
        <r>
          <rPr>
            <sz val="9"/>
            <color indexed="81"/>
            <rFont val="Tahoma"/>
            <family val="2"/>
          </rPr>
          <t>Ponderación o valor relativo de este factor.</t>
        </r>
      </text>
    </comment>
    <comment ref="AE240" authorId="1" shapeId="0" xr:uid="{CED18C5B-5809-4EA2-8A56-54897766553B}">
      <text>
        <r>
          <rPr>
            <sz val="9"/>
            <color indexed="81"/>
            <rFont val="Tahoma"/>
            <family val="2"/>
          </rPr>
          <t>Ponderación o valor relativo de este factor.</t>
        </r>
      </text>
    </comment>
    <comment ref="AH240" authorId="1" shapeId="0" xr:uid="{7683F4FF-E7F2-4B6A-833C-693DAB28C059}">
      <text>
        <r>
          <rPr>
            <sz val="9"/>
            <color indexed="81"/>
            <rFont val="Tahoma"/>
            <family val="2"/>
          </rPr>
          <t>Ponderación o valor relativo de este factor.</t>
        </r>
      </text>
    </comment>
    <comment ref="AE241" authorId="1" shapeId="0" xr:uid="{D79F1297-38DC-4593-ACDF-C4601F031C96}">
      <text>
        <r>
          <rPr>
            <sz val="9"/>
            <color indexed="81"/>
            <rFont val="Tahoma"/>
            <family val="2"/>
          </rPr>
          <t>Ponderación o valor relativo de este factor.</t>
        </r>
      </text>
    </comment>
    <comment ref="AH241" authorId="1" shapeId="0" xr:uid="{26273675-B255-4F9C-8742-5BEC874B653B}">
      <text>
        <r>
          <rPr>
            <sz val="9"/>
            <color indexed="81"/>
            <rFont val="Tahoma"/>
            <family val="2"/>
          </rPr>
          <t>Ponderación o valor relativo de este factor.</t>
        </r>
      </text>
    </comment>
    <comment ref="AE242" authorId="1" shapeId="0" xr:uid="{454FD9F1-6875-44AB-A3A2-4510AB216C73}">
      <text>
        <r>
          <rPr>
            <sz val="9"/>
            <color indexed="81"/>
            <rFont val="Tahoma"/>
            <family val="2"/>
          </rPr>
          <t>Ponderación o valor relativo de este factor.</t>
        </r>
      </text>
    </comment>
    <comment ref="AH242" authorId="1" shapeId="0" xr:uid="{3BFDD3EC-1355-4360-B4DA-59DD71181DE8}">
      <text>
        <r>
          <rPr>
            <sz val="9"/>
            <color indexed="81"/>
            <rFont val="Tahoma"/>
            <family val="2"/>
          </rPr>
          <t>Ponderación o valor relativo de este factor.</t>
        </r>
      </text>
    </comment>
    <comment ref="B246" authorId="0" shapeId="0" xr:uid="{3BA33451-E5E2-4A9E-A67E-8CBB81C486BA}">
      <text>
        <r>
          <rPr>
            <sz val="9"/>
            <color indexed="81"/>
            <rFont val="Arial"/>
            <family val="2"/>
          </rPr>
          <t xml:space="preserve">Habilite el contador de procesos ingresando en esta celda el </t>
        </r>
        <r>
          <rPr>
            <b/>
            <sz val="9"/>
            <color indexed="81"/>
            <rFont val="Arial"/>
            <family val="2"/>
          </rPr>
          <t>valor 1</t>
        </r>
      </text>
    </comment>
    <comment ref="Y246" authorId="0" shapeId="0" xr:uid="{2F9C06D1-6DB6-4D19-9694-F5297D48FFF7}">
      <text>
        <r>
          <rPr>
            <sz val="9"/>
            <color indexed="81"/>
            <rFont val="Arial"/>
            <family val="2"/>
          </rPr>
          <t>Encuentro personal "cara a cara" 
Llamadas telefónicas no controladas.</t>
        </r>
      </text>
    </comment>
    <comment ref="AE246" authorId="1" shapeId="0" xr:uid="{D6D772F4-976E-4181-AC5F-AFC4E83FD629}">
      <text>
        <r>
          <rPr>
            <sz val="9"/>
            <color indexed="81"/>
            <rFont val="Tahoma"/>
            <family val="2"/>
          </rPr>
          <t>Ponderación o valor relativo de este factor.</t>
        </r>
      </text>
    </comment>
    <comment ref="AH246" authorId="1" shapeId="0" xr:uid="{2EC29EB9-89A4-4C4A-822D-585507764AA9}">
      <text>
        <r>
          <rPr>
            <sz val="9"/>
            <color indexed="81"/>
            <rFont val="Tahoma"/>
            <family val="2"/>
          </rPr>
          <t>Ponderación o valor relativo de este factor.</t>
        </r>
      </text>
    </comment>
    <comment ref="AD247" authorId="0" shapeId="0" xr:uid="{CD4ED3E7-0511-40C4-8928-573CD2959F99}">
      <text>
        <r>
          <rPr>
            <sz val="9"/>
            <color indexed="81"/>
            <rFont val="Arial"/>
            <family val="2"/>
          </rPr>
          <t>Una unidad organizacional puede ser una dirección, departamento, sección, etc., que configura una determinada organización.</t>
        </r>
      </text>
    </comment>
    <comment ref="AE247" authorId="1" shapeId="0" xr:uid="{16A09C00-3D60-4889-84E9-2608B8369755}">
      <text>
        <r>
          <rPr>
            <sz val="9"/>
            <color indexed="81"/>
            <rFont val="Tahoma"/>
            <family val="2"/>
          </rPr>
          <t>Ponderación o valor relativo de este factor.</t>
        </r>
      </text>
    </comment>
    <comment ref="AH247" authorId="1" shapeId="0" xr:uid="{40B30F2D-7744-4122-A5E4-A31AF556D1B2}">
      <text>
        <r>
          <rPr>
            <sz val="9"/>
            <color indexed="81"/>
            <rFont val="Tahoma"/>
            <family val="2"/>
          </rPr>
          <t>Ponderación o valor relativo de este factor.</t>
        </r>
      </text>
    </comment>
    <comment ref="AE248" authorId="1" shapeId="0" xr:uid="{73D0B02B-6D2F-48B0-A263-ABC71AF3FBE4}">
      <text>
        <r>
          <rPr>
            <sz val="9"/>
            <color indexed="81"/>
            <rFont val="Tahoma"/>
            <family val="2"/>
          </rPr>
          <t>Ponderación o valor relativo de este factor.</t>
        </r>
      </text>
    </comment>
    <comment ref="AH248" authorId="1" shapeId="0" xr:uid="{CC50B841-147B-4F2E-A389-A275A797BF3D}">
      <text>
        <r>
          <rPr>
            <sz val="9"/>
            <color indexed="81"/>
            <rFont val="Tahoma"/>
            <family val="2"/>
          </rPr>
          <t>Ponderación o valor relativo de este factor.</t>
        </r>
      </text>
    </comment>
    <comment ref="AE249" authorId="1" shapeId="0" xr:uid="{A39FF6B3-58A3-4756-A70B-59C07C2AEABE}">
      <text>
        <r>
          <rPr>
            <sz val="9"/>
            <color indexed="81"/>
            <rFont val="Tahoma"/>
            <family val="2"/>
          </rPr>
          <t>Ponderación o valor relativo de este factor.</t>
        </r>
      </text>
    </comment>
    <comment ref="AH249" authorId="1" shapeId="0" xr:uid="{EF1039C1-FF4F-4A78-8D46-621404CFFB5E}">
      <text>
        <r>
          <rPr>
            <sz val="9"/>
            <color indexed="81"/>
            <rFont val="Tahoma"/>
            <family val="2"/>
          </rPr>
          <t>Ponderación o valor relativo de este factor.</t>
        </r>
      </text>
    </comment>
    <comment ref="AE250" authorId="1" shapeId="0" xr:uid="{114A7580-B4D5-43C1-B5E9-260D0039EB57}">
      <text>
        <r>
          <rPr>
            <sz val="9"/>
            <color indexed="81"/>
            <rFont val="Tahoma"/>
            <family val="2"/>
          </rPr>
          <t>Ponderación o valor relativo de este factor.</t>
        </r>
      </text>
    </comment>
    <comment ref="AH250" authorId="1" shapeId="0" xr:uid="{F62FCD78-B2DC-4BF4-82B1-777DD21F80FD}">
      <text>
        <r>
          <rPr>
            <sz val="9"/>
            <color indexed="81"/>
            <rFont val="Tahoma"/>
            <family val="2"/>
          </rPr>
          <t>Ponderación o valor relativo de este factor.</t>
        </r>
      </text>
    </comment>
    <comment ref="AE251" authorId="1" shapeId="0" xr:uid="{108C4130-9876-47E3-B0F7-E35D1233BCF5}">
      <text>
        <r>
          <rPr>
            <sz val="9"/>
            <color indexed="81"/>
            <rFont val="Tahoma"/>
            <family val="2"/>
          </rPr>
          <t>Ponderación o valor relativo de este factor.</t>
        </r>
      </text>
    </comment>
    <comment ref="AH251" authorId="1" shapeId="0" xr:uid="{3EC18B8B-A883-40FC-B07A-6E48C6C98B9B}">
      <text>
        <r>
          <rPr>
            <sz val="9"/>
            <color indexed="81"/>
            <rFont val="Tahoma"/>
            <family val="2"/>
          </rPr>
          <t>Ponderación o valor relativo de este factor.</t>
        </r>
      </text>
    </comment>
    <comment ref="AE252" authorId="1" shapeId="0" xr:uid="{3996A55E-8083-4136-B444-A89663EA3413}">
      <text>
        <r>
          <rPr>
            <sz val="9"/>
            <color indexed="81"/>
            <rFont val="Tahoma"/>
            <family val="2"/>
          </rPr>
          <t>Ponderación o valor relativo de este factor.</t>
        </r>
      </text>
    </comment>
    <comment ref="AH252" authorId="1" shapeId="0" xr:uid="{A4121444-9CB7-43C3-A5CD-CE53FD9353B5}">
      <text>
        <r>
          <rPr>
            <sz val="9"/>
            <color indexed="81"/>
            <rFont val="Tahoma"/>
            <family val="2"/>
          </rPr>
          <t>Ponderación o valor relativo de este factor.</t>
        </r>
      </text>
    </comment>
    <comment ref="AE253" authorId="1" shapeId="0" xr:uid="{983DF2F5-34BC-4EC8-8FCA-C405F2D22554}">
      <text>
        <r>
          <rPr>
            <sz val="9"/>
            <color indexed="81"/>
            <rFont val="Tahoma"/>
            <family val="2"/>
          </rPr>
          <t>Ponderación o valor relativo de este factor.</t>
        </r>
      </text>
    </comment>
    <comment ref="AH253" authorId="1" shapeId="0" xr:uid="{80035350-644F-4E42-807E-5629514ED2AC}">
      <text>
        <r>
          <rPr>
            <sz val="9"/>
            <color indexed="81"/>
            <rFont val="Tahoma"/>
            <family val="2"/>
          </rPr>
          <t>Ponderación o valor relativo de este factor.</t>
        </r>
      </text>
    </comment>
    <comment ref="AE254" authorId="1" shapeId="0" xr:uid="{F8AB53AC-D05A-4E2E-A70A-7E1A9EF30FBE}">
      <text>
        <r>
          <rPr>
            <sz val="9"/>
            <color indexed="81"/>
            <rFont val="Tahoma"/>
            <family val="2"/>
          </rPr>
          <t>Ponderación o valor relativo de este factor.</t>
        </r>
      </text>
    </comment>
    <comment ref="AH254" authorId="1" shapeId="0" xr:uid="{73AB17F3-A1A6-4E4D-B8D3-74003B6D769F}">
      <text>
        <r>
          <rPr>
            <sz val="9"/>
            <color indexed="81"/>
            <rFont val="Tahoma"/>
            <family val="2"/>
          </rPr>
          <t>Ponderación o valor relativo de este factor.</t>
        </r>
      </text>
    </comment>
    <comment ref="AE255" authorId="1" shapeId="0" xr:uid="{4B7CDA5B-D690-4E7B-B289-527BC5AE4C89}">
      <text>
        <r>
          <rPr>
            <sz val="9"/>
            <color indexed="81"/>
            <rFont val="Tahoma"/>
            <family val="2"/>
          </rPr>
          <t>Ponderación o valor relativo de este factor.</t>
        </r>
      </text>
    </comment>
    <comment ref="AH255" authorId="1" shapeId="0" xr:uid="{05FA8076-0423-48D5-B28F-2D3FB02F9F9D}">
      <text>
        <r>
          <rPr>
            <sz val="9"/>
            <color indexed="81"/>
            <rFont val="Tahoma"/>
            <family val="2"/>
          </rPr>
          <t>Ponderación o valor relativo de este factor.</t>
        </r>
      </text>
    </comment>
    <comment ref="AE256" authorId="1" shapeId="0" xr:uid="{677E1699-A5F3-4A58-9777-0EB2949A0820}">
      <text>
        <r>
          <rPr>
            <sz val="9"/>
            <color indexed="81"/>
            <rFont val="Tahoma"/>
            <family val="2"/>
          </rPr>
          <t>Ponderación o valor relativo de este factor.</t>
        </r>
      </text>
    </comment>
    <comment ref="AH256" authorId="1" shapeId="0" xr:uid="{05A0F155-1852-4BC5-A97F-AEA6223933D5}">
      <text>
        <r>
          <rPr>
            <sz val="9"/>
            <color indexed="81"/>
            <rFont val="Tahoma"/>
            <family val="2"/>
          </rPr>
          <t>Ponderación o valor relativo de este factor.</t>
        </r>
      </text>
    </comment>
    <comment ref="AE257" authorId="1" shapeId="0" xr:uid="{D1E8518D-1D4B-4C6F-8ABB-6C908BF03753}">
      <text>
        <r>
          <rPr>
            <sz val="9"/>
            <color indexed="81"/>
            <rFont val="Tahoma"/>
            <family val="2"/>
          </rPr>
          <t>Ponderación o valor relativo de este factor.</t>
        </r>
      </text>
    </comment>
    <comment ref="AH257" authorId="1" shapeId="0" xr:uid="{1422C1EB-F9C6-49EB-B0C3-640D9E102031}">
      <text>
        <r>
          <rPr>
            <sz val="9"/>
            <color indexed="81"/>
            <rFont val="Tahoma"/>
            <family val="2"/>
          </rPr>
          <t>Ponderación o valor relativo de este factor.</t>
        </r>
      </text>
    </comment>
    <comment ref="AE258" authorId="1" shapeId="0" xr:uid="{3B4D6775-8406-4B28-88A0-9DF79B345D87}">
      <text>
        <r>
          <rPr>
            <sz val="9"/>
            <color indexed="81"/>
            <rFont val="Tahoma"/>
            <family val="2"/>
          </rPr>
          <t>Ponderación o valor relativo de este factor.</t>
        </r>
      </text>
    </comment>
    <comment ref="AH258" authorId="1" shapeId="0" xr:uid="{06486E37-D1D7-49F3-B4D1-E89B12A8A2F9}">
      <text>
        <r>
          <rPr>
            <sz val="9"/>
            <color indexed="81"/>
            <rFont val="Tahoma"/>
            <family val="2"/>
          </rPr>
          <t>Ponderación o valor relativo de este factor.</t>
        </r>
      </text>
    </comment>
    <comment ref="B262" authorId="0" shapeId="0" xr:uid="{DEDC433C-B879-4D76-8AF6-AFB136BCA6D9}">
      <text>
        <r>
          <rPr>
            <sz val="9"/>
            <color indexed="81"/>
            <rFont val="Arial"/>
            <family val="2"/>
          </rPr>
          <t xml:space="preserve">Habilite el contador de procesos ingresando en esta celda el </t>
        </r>
        <r>
          <rPr>
            <b/>
            <sz val="9"/>
            <color indexed="81"/>
            <rFont val="Arial"/>
            <family val="2"/>
          </rPr>
          <t>valor 1</t>
        </r>
      </text>
    </comment>
    <comment ref="Y262" authorId="0" shapeId="0" xr:uid="{1BCA3D7F-C4FE-4BEE-955C-7DB97E7AE60C}">
      <text>
        <r>
          <rPr>
            <sz val="9"/>
            <color indexed="81"/>
            <rFont val="Arial"/>
            <family val="2"/>
          </rPr>
          <t>Encuentro personal "cara a cara" 
Llamadas telefónicas no controladas.</t>
        </r>
      </text>
    </comment>
    <comment ref="AE262" authorId="1" shapeId="0" xr:uid="{2B819DF4-7184-4288-8E00-ADDC26081EAE}">
      <text>
        <r>
          <rPr>
            <sz val="9"/>
            <color indexed="81"/>
            <rFont val="Tahoma"/>
            <family val="2"/>
          </rPr>
          <t>Ponderación o valor relativo de este factor.</t>
        </r>
      </text>
    </comment>
    <comment ref="AH262" authorId="1" shapeId="0" xr:uid="{46E9F51F-0CFC-4EDC-8E4B-2F8E9E24FBE3}">
      <text>
        <r>
          <rPr>
            <sz val="9"/>
            <color indexed="81"/>
            <rFont val="Tahoma"/>
            <family val="2"/>
          </rPr>
          <t>Ponderación o valor relativo de este factor.</t>
        </r>
      </text>
    </comment>
    <comment ref="AD263" authorId="0" shapeId="0" xr:uid="{F1CB06A4-2489-4DEB-A4D1-7A8DF4A834F6}">
      <text>
        <r>
          <rPr>
            <sz val="9"/>
            <color indexed="81"/>
            <rFont val="Arial"/>
            <family val="2"/>
          </rPr>
          <t>Una unidad organizacional puede ser una dirección, departamento, sección, etc., que configura una determinada organización.</t>
        </r>
      </text>
    </comment>
    <comment ref="AE263" authorId="1" shapeId="0" xr:uid="{F613FBC6-4E6C-4641-A419-3A75914CE1EB}">
      <text>
        <r>
          <rPr>
            <sz val="9"/>
            <color indexed="81"/>
            <rFont val="Tahoma"/>
            <family val="2"/>
          </rPr>
          <t>Ponderación o valor relativo de este factor.</t>
        </r>
      </text>
    </comment>
    <comment ref="AH263" authorId="1" shapeId="0" xr:uid="{C1A015EB-99A0-4936-B3D5-C036AD4B974D}">
      <text>
        <r>
          <rPr>
            <sz val="9"/>
            <color indexed="81"/>
            <rFont val="Tahoma"/>
            <family val="2"/>
          </rPr>
          <t>Ponderación o valor relativo de este factor.</t>
        </r>
      </text>
    </comment>
    <comment ref="AE264" authorId="1" shapeId="0" xr:uid="{8CF5FF29-BC49-42F4-9FB3-09B22D16C458}">
      <text>
        <r>
          <rPr>
            <sz val="9"/>
            <color indexed="81"/>
            <rFont val="Tahoma"/>
            <family val="2"/>
          </rPr>
          <t>Ponderación o valor relativo de este factor.</t>
        </r>
      </text>
    </comment>
    <comment ref="AH264" authorId="1" shapeId="0" xr:uid="{8B6A01E9-EA83-4BBD-A4C7-82FE92CA4C40}">
      <text>
        <r>
          <rPr>
            <sz val="9"/>
            <color indexed="81"/>
            <rFont val="Tahoma"/>
            <family val="2"/>
          </rPr>
          <t>Ponderación o valor relativo de este factor.</t>
        </r>
      </text>
    </comment>
    <comment ref="AE265" authorId="1" shapeId="0" xr:uid="{EB8391EA-D315-4098-989C-50AE1E879501}">
      <text>
        <r>
          <rPr>
            <sz val="9"/>
            <color indexed="81"/>
            <rFont val="Tahoma"/>
            <family val="2"/>
          </rPr>
          <t>Ponderación o valor relativo de este factor.</t>
        </r>
      </text>
    </comment>
    <comment ref="AH265" authorId="1" shapeId="0" xr:uid="{6525F461-403D-4E7E-9F12-544976473C4F}">
      <text>
        <r>
          <rPr>
            <sz val="9"/>
            <color indexed="81"/>
            <rFont val="Tahoma"/>
            <family val="2"/>
          </rPr>
          <t>Ponderación o valor relativo de este factor.</t>
        </r>
      </text>
    </comment>
    <comment ref="AE266" authorId="1" shapeId="0" xr:uid="{9834C4FB-2CCD-4280-A772-956F9089CF28}">
      <text>
        <r>
          <rPr>
            <sz val="9"/>
            <color indexed="81"/>
            <rFont val="Tahoma"/>
            <family val="2"/>
          </rPr>
          <t>Ponderación o valor relativo de este factor.</t>
        </r>
      </text>
    </comment>
    <comment ref="AH266" authorId="1" shapeId="0" xr:uid="{D4C7E411-DF65-49EA-A758-D5E5C04480C3}">
      <text>
        <r>
          <rPr>
            <sz val="9"/>
            <color indexed="81"/>
            <rFont val="Tahoma"/>
            <family val="2"/>
          </rPr>
          <t>Ponderación o valor relativo de este factor.</t>
        </r>
      </text>
    </comment>
    <comment ref="AE267" authorId="1" shapeId="0" xr:uid="{2637D59D-960F-4D5C-ADA5-89681ABFBD6F}">
      <text>
        <r>
          <rPr>
            <sz val="9"/>
            <color indexed="81"/>
            <rFont val="Tahoma"/>
            <family val="2"/>
          </rPr>
          <t>Ponderación o valor relativo de este factor.</t>
        </r>
      </text>
    </comment>
    <comment ref="AH267" authorId="1" shapeId="0" xr:uid="{7CDDF47E-98AC-41F5-B967-8EED97110F10}">
      <text>
        <r>
          <rPr>
            <sz val="9"/>
            <color indexed="81"/>
            <rFont val="Tahoma"/>
            <family val="2"/>
          </rPr>
          <t>Ponderación o valor relativo de este factor.</t>
        </r>
      </text>
    </comment>
    <comment ref="AE268" authorId="1" shapeId="0" xr:uid="{1469B030-12CB-487F-BFDF-901CADE8F15D}">
      <text>
        <r>
          <rPr>
            <sz val="9"/>
            <color indexed="81"/>
            <rFont val="Tahoma"/>
            <family val="2"/>
          </rPr>
          <t>Ponderación o valor relativo de este factor.</t>
        </r>
      </text>
    </comment>
    <comment ref="AH268" authorId="1" shapeId="0" xr:uid="{E4A4CF31-80E5-46D5-991B-8E27E20C4CA5}">
      <text>
        <r>
          <rPr>
            <sz val="9"/>
            <color indexed="81"/>
            <rFont val="Tahoma"/>
            <family val="2"/>
          </rPr>
          <t>Ponderación o valor relativo de este factor.</t>
        </r>
      </text>
    </comment>
    <comment ref="AE269" authorId="1" shapeId="0" xr:uid="{3BED6B70-E358-4B00-9A21-22D8205D8909}">
      <text>
        <r>
          <rPr>
            <sz val="9"/>
            <color indexed="81"/>
            <rFont val="Tahoma"/>
            <family val="2"/>
          </rPr>
          <t>Ponderación o valor relativo de este factor.</t>
        </r>
      </text>
    </comment>
    <comment ref="AH269" authorId="1" shapeId="0" xr:uid="{9DDA1EF4-6C26-47C2-9370-945BD5787D23}">
      <text>
        <r>
          <rPr>
            <sz val="9"/>
            <color indexed="81"/>
            <rFont val="Tahoma"/>
            <family val="2"/>
          </rPr>
          <t>Ponderación o valor relativo de este factor.</t>
        </r>
      </text>
    </comment>
    <comment ref="AE270" authorId="1" shapeId="0" xr:uid="{DF33B49F-8901-4021-B4D7-C4B8A0E0FD53}">
      <text>
        <r>
          <rPr>
            <sz val="9"/>
            <color indexed="81"/>
            <rFont val="Tahoma"/>
            <family val="2"/>
          </rPr>
          <t>Ponderación o valor relativo de este factor.</t>
        </r>
      </text>
    </comment>
    <comment ref="AH270" authorId="1" shapeId="0" xr:uid="{247CCCC0-17B3-4ED2-A9E5-A9AF58643953}">
      <text>
        <r>
          <rPr>
            <sz val="9"/>
            <color indexed="81"/>
            <rFont val="Tahoma"/>
            <family val="2"/>
          </rPr>
          <t>Ponderación o valor relativo de este factor.</t>
        </r>
      </text>
    </comment>
    <comment ref="AE271" authorId="1" shapeId="0" xr:uid="{CB0B31AB-32F8-4B47-ADB4-D61247E0312F}">
      <text>
        <r>
          <rPr>
            <sz val="9"/>
            <color indexed="81"/>
            <rFont val="Tahoma"/>
            <family val="2"/>
          </rPr>
          <t>Ponderación o valor relativo de este factor.</t>
        </r>
      </text>
    </comment>
    <comment ref="AH271" authorId="1" shapeId="0" xr:uid="{D81F3757-9C5D-44E5-A571-E418E9690FF7}">
      <text>
        <r>
          <rPr>
            <sz val="9"/>
            <color indexed="81"/>
            <rFont val="Tahoma"/>
            <family val="2"/>
          </rPr>
          <t>Ponderación o valor relativo de este factor.</t>
        </r>
      </text>
    </comment>
    <comment ref="AE272" authorId="1" shapeId="0" xr:uid="{61A42B4E-F6C4-450D-95CA-9F9B97AE5FF9}">
      <text>
        <r>
          <rPr>
            <sz val="9"/>
            <color indexed="81"/>
            <rFont val="Tahoma"/>
            <family val="2"/>
          </rPr>
          <t>Ponderación o valor relativo de este factor.</t>
        </r>
      </text>
    </comment>
    <comment ref="AH272" authorId="1" shapeId="0" xr:uid="{D968E484-954B-4447-B24E-85C7637B6DE4}">
      <text>
        <r>
          <rPr>
            <sz val="9"/>
            <color indexed="81"/>
            <rFont val="Tahoma"/>
            <family val="2"/>
          </rPr>
          <t>Ponderación o valor relativo de este factor.</t>
        </r>
      </text>
    </comment>
    <comment ref="AE273" authorId="1" shapeId="0" xr:uid="{B9AF61FD-1BE9-4F51-8CCC-909747A7A923}">
      <text>
        <r>
          <rPr>
            <sz val="9"/>
            <color indexed="81"/>
            <rFont val="Tahoma"/>
            <family val="2"/>
          </rPr>
          <t>Ponderación o valor relativo de este factor.</t>
        </r>
      </text>
    </comment>
    <comment ref="AH273" authorId="1" shapeId="0" xr:uid="{10C77F98-3F1C-4C5D-8B2C-E24B3FCC5AEF}">
      <text>
        <r>
          <rPr>
            <sz val="9"/>
            <color indexed="81"/>
            <rFont val="Tahoma"/>
            <family val="2"/>
          </rPr>
          <t>Ponderación o valor relativo de este factor.</t>
        </r>
      </text>
    </comment>
    <comment ref="AE274" authorId="1" shapeId="0" xr:uid="{26D67C07-987E-44A2-BB36-049744EBA5EE}">
      <text>
        <r>
          <rPr>
            <sz val="9"/>
            <color indexed="81"/>
            <rFont val="Tahoma"/>
            <family val="2"/>
          </rPr>
          <t>Ponderación o valor relativo de este factor.</t>
        </r>
      </text>
    </comment>
    <comment ref="AH274" authorId="1" shapeId="0" xr:uid="{1A7EEA1A-C262-437C-BF71-16725AEA49E4}">
      <text>
        <r>
          <rPr>
            <sz val="9"/>
            <color indexed="81"/>
            <rFont val="Tahoma"/>
            <family val="2"/>
          </rPr>
          <t>Ponderación o valor relativo de este factor.</t>
        </r>
      </text>
    </comment>
    <comment ref="B278" authorId="0" shapeId="0" xr:uid="{2BB43B04-2B38-406C-BD38-511920D8AD40}">
      <text>
        <r>
          <rPr>
            <sz val="9"/>
            <color indexed="81"/>
            <rFont val="Arial"/>
            <family val="2"/>
          </rPr>
          <t xml:space="preserve">Habilite el contador de procesos ingresando en esta celda el </t>
        </r>
        <r>
          <rPr>
            <b/>
            <sz val="9"/>
            <color indexed="81"/>
            <rFont val="Arial"/>
            <family val="2"/>
          </rPr>
          <t>valor 1</t>
        </r>
      </text>
    </comment>
    <comment ref="Y278" authorId="0" shapeId="0" xr:uid="{13C48808-6346-4F00-BFEF-05EBFE56AE9B}">
      <text>
        <r>
          <rPr>
            <sz val="9"/>
            <color indexed="81"/>
            <rFont val="Arial"/>
            <family val="2"/>
          </rPr>
          <t>Encuentro personal "cara a cara" 
Llamadas telefónicas no controladas.</t>
        </r>
      </text>
    </comment>
    <comment ref="AE278" authorId="1" shapeId="0" xr:uid="{9E9A9D5D-9CD2-42B6-AFCF-380BCE72A921}">
      <text>
        <r>
          <rPr>
            <sz val="9"/>
            <color indexed="81"/>
            <rFont val="Tahoma"/>
            <family val="2"/>
          </rPr>
          <t>Ponderación o valor relativo de este factor.</t>
        </r>
      </text>
    </comment>
    <comment ref="AH278" authorId="1" shapeId="0" xr:uid="{6189C571-455E-44F6-8645-0B8E273BDAC4}">
      <text>
        <r>
          <rPr>
            <sz val="9"/>
            <color indexed="81"/>
            <rFont val="Tahoma"/>
            <family val="2"/>
          </rPr>
          <t>Ponderación o valor relativo de este factor.</t>
        </r>
      </text>
    </comment>
    <comment ref="AD279" authorId="0" shapeId="0" xr:uid="{F21E53DA-4F36-4774-973C-6E4CA8138BC1}">
      <text>
        <r>
          <rPr>
            <sz val="9"/>
            <color indexed="81"/>
            <rFont val="Arial"/>
            <family val="2"/>
          </rPr>
          <t>Una unidad organizacional puede ser una dirección, departamento, sección, etc., que configura una determinada organización.</t>
        </r>
      </text>
    </comment>
    <comment ref="AE279" authorId="1" shapeId="0" xr:uid="{50DAD46F-B782-41EC-B458-15934958F29C}">
      <text>
        <r>
          <rPr>
            <sz val="9"/>
            <color indexed="81"/>
            <rFont val="Tahoma"/>
            <family val="2"/>
          </rPr>
          <t>Ponderación o valor relativo de este factor.</t>
        </r>
      </text>
    </comment>
    <comment ref="AH279" authorId="1" shapeId="0" xr:uid="{C5021918-C8C6-4996-B826-AEC2EE1E37AC}">
      <text>
        <r>
          <rPr>
            <sz val="9"/>
            <color indexed="81"/>
            <rFont val="Tahoma"/>
            <family val="2"/>
          </rPr>
          <t>Ponderación o valor relativo de este factor.</t>
        </r>
      </text>
    </comment>
    <comment ref="AE280" authorId="1" shapeId="0" xr:uid="{817C74A1-3127-462C-8507-2D28ADE03789}">
      <text>
        <r>
          <rPr>
            <sz val="9"/>
            <color indexed="81"/>
            <rFont val="Tahoma"/>
            <family val="2"/>
          </rPr>
          <t>Ponderación o valor relativo de este factor.</t>
        </r>
      </text>
    </comment>
    <comment ref="AH280" authorId="1" shapeId="0" xr:uid="{BCD6B9CB-61B6-4D3F-9828-4A8ED3D6E788}">
      <text>
        <r>
          <rPr>
            <sz val="9"/>
            <color indexed="81"/>
            <rFont val="Tahoma"/>
            <family val="2"/>
          </rPr>
          <t>Ponderación o valor relativo de este factor.</t>
        </r>
      </text>
    </comment>
    <comment ref="AE281" authorId="1" shapeId="0" xr:uid="{F10FAB28-4C08-492B-8C4D-1D5BFBF56B61}">
      <text>
        <r>
          <rPr>
            <sz val="9"/>
            <color indexed="81"/>
            <rFont val="Tahoma"/>
            <family val="2"/>
          </rPr>
          <t>Ponderación o valor relativo de este factor.</t>
        </r>
      </text>
    </comment>
    <comment ref="AH281" authorId="1" shapeId="0" xr:uid="{FDB07C9D-E405-4152-B85E-4B36BB2D65AE}">
      <text>
        <r>
          <rPr>
            <sz val="9"/>
            <color indexed="81"/>
            <rFont val="Tahoma"/>
            <family val="2"/>
          </rPr>
          <t>Ponderación o valor relativo de este factor.</t>
        </r>
      </text>
    </comment>
    <comment ref="AE282" authorId="1" shapeId="0" xr:uid="{BF459E25-85F5-40FC-8D77-0796340BBE0D}">
      <text>
        <r>
          <rPr>
            <sz val="9"/>
            <color indexed="81"/>
            <rFont val="Tahoma"/>
            <family val="2"/>
          </rPr>
          <t>Ponderación o valor relativo de este factor.</t>
        </r>
      </text>
    </comment>
    <comment ref="AH282" authorId="1" shapeId="0" xr:uid="{77AB4A8F-F834-4735-82C2-3F5E46957558}">
      <text>
        <r>
          <rPr>
            <sz val="9"/>
            <color indexed="81"/>
            <rFont val="Tahoma"/>
            <family val="2"/>
          </rPr>
          <t>Ponderación o valor relativo de este factor.</t>
        </r>
      </text>
    </comment>
    <comment ref="AE283" authorId="1" shapeId="0" xr:uid="{B8D84925-1FB9-436B-84A4-2AFB7FBAEDC1}">
      <text>
        <r>
          <rPr>
            <sz val="9"/>
            <color indexed="81"/>
            <rFont val="Tahoma"/>
            <family val="2"/>
          </rPr>
          <t>Ponderación o valor relativo de este factor.</t>
        </r>
      </text>
    </comment>
    <comment ref="AH283" authorId="1" shapeId="0" xr:uid="{B7957A27-EDCE-4CF6-B066-BE40FB7997F9}">
      <text>
        <r>
          <rPr>
            <sz val="9"/>
            <color indexed="81"/>
            <rFont val="Tahoma"/>
            <family val="2"/>
          </rPr>
          <t>Ponderación o valor relativo de este factor.</t>
        </r>
      </text>
    </comment>
    <comment ref="AE284" authorId="1" shapeId="0" xr:uid="{973076EB-04CA-4E9F-A62F-00E2B60F0FD6}">
      <text>
        <r>
          <rPr>
            <sz val="9"/>
            <color indexed="81"/>
            <rFont val="Tahoma"/>
            <family val="2"/>
          </rPr>
          <t>Ponderación o valor relativo de este factor.</t>
        </r>
      </text>
    </comment>
    <comment ref="AH284" authorId="1" shapeId="0" xr:uid="{D87DF970-AA7A-402A-8354-E3B9F69AEB24}">
      <text>
        <r>
          <rPr>
            <sz val="9"/>
            <color indexed="81"/>
            <rFont val="Tahoma"/>
            <family val="2"/>
          </rPr>
          <t>Ponderación o valor relativo de este factor.</t>
        </r>
      </text>
    </comment>
    <comment ref="AE285" authorId="1" shapeId="0" xr:uid="{AFDA4516-D31C-411C-BA3B-E1E452D94BAB}">
      <text>
        <r>
          <rPr>
            <sz val="9"/>
            <color indexed="81"/>
            <rFont val="Tahoma"/>
            <family val="2"/>
          </rPr>
          <t>Ponderación o valor relativo de este factor.</t>
        </r>
      </text>
    </comment>
    <comment ref="AH285" authorId="1" shapeId="0" xr:uid="{2CAF5747-68C4-4E1F-92BA-4EC44A876888}">
      <text>
        <r>
          <rPr>
            <sz val="9"/>
            <color indexed="81"/>
            <rFont val="Tahoma"/>
            <family val="2"/>
          </rPr>
          <t>Ponderación o valor relativo de este factor.</t>
        </r>
      </text>
    </comment>
    <comment ref="AE286" authorId="1" shapeId="0" xr:uid="{11C6BA98-B2D8-4101-97F0-F4C1BD154F37}">
      <text>
        <r>
          <rPr>
            <sz val="9"/>
            <color indexed="81"/>
            <rFont val="Tahoma"/>
            <family val="2"/>
          </rPr>
          <t>Ponderación o valor relativo de este factor.</t>
        </r>
      </text>
    </comment>
    <comment ref="AH286" authorId="1" shapeId="0" xr:uid="{60445B43-B7C1-4443-940D-6904A1646332}">
      <text>
        <r>
          <rPr>
            <sz val="9"/>
            <color indexed="81"/>
            <rFont val="Tahoma"/>
            <family val="2"/>
          </rPr>
          <t>Ponderación o valor relativo de este factor.</t>
        </r>
      </text>
    </comment>
    <comment ref="AE287" authorId="1" shapeId="0" xr:uid="{BC9BED38-832B-4ADC-8DA3-01F24AFBBDCB}">
      <text>
        <r>
          <rPr>
            <sz val="9"/>
            <color indexed="81"/>
            <rFont val="Tahoma"/>
            <family val="2"/>
          </rPr>
          <t>Ponderación o valor relativo de este factor.</t>
        </r>
      </text>
    </comment>
    <comment ref="AH287" authorId="1" shapeId="0" xr:uid="{0924F781-2158-4BB6-85FB-D9060FA7D929}">
      <text>
        <r>
          <rPr>
            <sz val="9"/>
            <color indexed="81"/>
            <rFont val="Tahoma"/>
            <family val="2"/>
          </rPr>
          <t>Ponderación o valor relativo de este factor.</t>
        </r>
      </text>
    </comment>
    <comment ref="AE288" authorId="1" shapeId="0" xr:uid="{85C36845-EA95-4516-9CF7-5BA7EC40DC0F}">
      <text>
        <r>
          <rPr>
            <sz val="9"/>
            <color indexed="81"/>
            <rFont val="Tahoma"/>
            <family val="2"/>
          </rPr>
          <t>Ponderación o valor relativo de este factor.</t>
        </r>
      </text>
    </comment>
    <comment ref="AH288" authorId="1" shapeId="0" xr:uid="{97C983A9-A0FA-46E8-9588-5E8EC1FB29F3}">
      <text>
        <r>
          <rPr>
            <sz val="9"/>
            <color indexed="81"/>
            <rFont val="Tahoma"/>
            <family val="2"/>
          </rPr>
          <t>Ponderación o valor relativo de este factor.</t>
        </r>
      </text>
    </comment>
    <comment ref="AE289" authorId="1" shapeId="0" xr:uid="{1FCA34C1-57C9-4E5B-B890-4C9EBC32CB33}">
      <text>
        <r>
          <rPr>
            <sz val="9"/>
            <color indexed="81"/>
            <rFont val="Tahoma"/>
            <family val="2"/>
          </rPr>
          <t>Ponderación o valor relativo de este factor.</t>
        </r>
      </text>
    </comment>
    <comment ref="AH289" authorId="1" shapeId="0" xr:uid="{056B0AD3-3B78-4185-A328-F2126B982A72}">
      <text>
        <r>
          <rPr>
            <sz val="9"/>
            <color indexed="81"/>
            <rFont val="Tahoma"/>
            <family val="2"/>
          </rPr>
          <t>Ponderación o valor relativo de este factor.</t>
        </r>
      </text>
    </comment>
    <comment ref="AE290" authorId="1" shapeId="0" xr:uid="{CE580A1B-5C74-4C03-8A27-F619EE8C51E9}">
      <text>
        <r>
          <rPr>
            <sz val="9"/>
            <color indexed="81"/>
            <rFont val="Tahoma"/>
            <family val="2"/>
          </rPr>
          <t>Ponderación o valor relativo de este factor.</t>
        </r>
      </text>
    </comment>
    <comment ref="AH290" authorId="1" shapeId="0" xr:uid="{819C5F1D-EF60-4378-9F0B-1484A4152F99}">
      <text>
        <r>
          <rPr>
            <sz val="9"/>
            <color indexed="81"/>
            <rFont val="Tahoma"/>
            <family val="2"/>
          </rPr>
          <t>Ponderación o valor relativo de este factor.</t>
        </r>
      </text>
    </comment>
    <comment ref="B294" authorId="0" shapeId="0" xr:uid="{C927D831-384A-4693-A97A-169610DE93D4}">
      <text>
        <r>
          <rPr>
            <sz val="9"/>
            <color indexed="81"/>
            <rFont val="Arial"/>
            <family val="2"/>
          </rPr>
          <t xml:space="preserve">Habilite el contador de procesos ingresando en esta celda el </t>
        </r>
        <r>
          <rPr>
            <b/>
            <sz val="9"/>
            <color indexed="81"/>
            <rFont val="Arial"/>
            <family val="2"/>
          </rPr>
          <t>valor 1</t>
        </r>
      </text>
    </comment>
    <comment ref="Y294" authorId="0" shapeId="0" xr:uid="{526796F2-C3CF-4C69-9187-456EFFC8BC99}">
      <text>
        <r>
          <rPr>
            <sz val="9"/>
            <color indexed="81"/>
            <rFont val="Arial"/>
            <family val="2"/>
          </rPr>
          <t>Encuentro personal "cara a cara" 
Llamadas telefónicas no controladas.</t>
        </r>
      </text>
    </comment>
    <comment ref="AE294" authorId="1" shapeId="0" xr:uid="{1713075B-A744-455F-B194-6205D05B931D}">
      <text>
        <r>
          <rPr>
            <sz val="9"/>
            <color indexed="81"/>
            <rFont val="Tahoma"/>
            <family val="2"/>
          </rPr>
          <t>Ponderación o valor relativo de este factor.</t>
        </r>
      </text>
    </comment>
    <comment ref="AH294" authorId="1" shapeId="0" xr:uid="{BEE461CA-FCF7-4F3E-94E4-570CE65B0F99}">
      <text>
        <r>
          <rPr>
            <sz val="9"/>
            <color indexed="81"/>
            <rFont val="Tahoma"/>
            <family val="2"/>
          </rPr>
          <t>Ponderación o valor relativo de este factor.</t>
        </r>
      </text>
    </comment>
    <comment ref="AD295" authorId="0" shapeId="0" xr:uid="{87288160-F97C-4AE3-8A8D-36C8FC768BDC}">
      <text>
        <r>
          <rPr>
            <sz val="9"/>
            <color indexed="81"/>
            <rFont val="Arial"/>
            <family val="2"/>
          </rPr>
          <t>Una unidad organizacional puede ser una dirección, departamento, sección, etc., que configura una determinada organización.</t>
        </r>
      </text>
    </comment>
    <comment ref="AE295" authorId="1" shapeId="0" xr:uid="{AC47AE39-20CD-4E47-8F5B-F0C578C2789A}">
      <text>
        <r>
          <rPr>
            <sz val="9"/>
            <color indexed="81"/>
            <rFont val="Tahoma"/>
            <family val="2"/>
          </rPr>
          <t>Ponderación o valor relativo de este factor.</t>
        </r>
      </text>
    </comment>
    <comment ref="AH295" authorId="1" shapeId="0" xr:uid="{C6830C98-15C8-4643-BAC2-1B7CA39CD23D}">
      <text>
        <r>
          <rPr>
            <sz val="9"/>
            <color indexed="81"/>
            <rFont val="Tahoma"/>
            <family val="2"/>
          </rPr>
          <t>Ponderación o valor relativo de este factor.</t>
        </r>
      </text>
    </comment>
    <comment ref="AE296" authorId="1" shapeId="0" xr:uid="{4F14CEC8-2E27-4435-899E-B0271E40290C}">
      <text>
        <r>
          <rPr>
            <sz val="9"/>
            <color indexed="81"/>
            <rFont val="Tahoma"/>
            <family val="2"/>
          </rPr>
          <t>Ponderación o valor relativo de este factor.</t>
        </r>
      </text>
    </comment>
    <comment ref="AH296" authorId="1" shapeId="0" xr:uid="{7938B3D4-1333-453E-BED6-AB28B15BAA1F}">
      <text>
        <r>
          <rPr>
            <sz val="9"/>
            <color indexed="81"/>
            <rFont val="Tahoma"/>
            <family val="2"/>
          </rPr>
          <t>Ponderación o valor relativo de este factor.</t>
        </r>
      </text>
    </comment>
    <comment ref="AE297" authorId="1" shapeId="0" xr:uid="{3CA9F442-4925-4755-ABCC-1A46749522ED}">
      <text>
        <r>
          <rPr>
            <sz val="9"/>
            <color indexed="81"/>
            <rFont val="Tahoma"/>
            <family val="2"/>
          </rPr>
          <t>Ponderación o valor relativo de este factor.</t>
        </r>
      </text>
    </comment>
    <comment ref="AH297" authorId="1" shapeId="0" xr:uid="{6BCB6C36-AD17-470D-855A-FB3555BB703E}">
      <text>
        <r>
          <rPr>
            <sz val="9"/>
            <color indexed="81"/>
            <rFont val="Tahoma"/>
            <family val="2"/>
          </rPr>
          <t>Ponderación o valor relativo de este factor.</t>
        </r>
      </text>
    </comment>
    <comment ref="AE298" authorId="1" shapeId="0" xr:uid="{00A60970-4F79-420D-A267-FE5991636A66}">
      <text>
        <r>
          <rPr>
            <sz val="9"/>
            <color indexed="81"/>
            <rFont val="Tahoma"/>
            <family val="2"/>
          </rPr>
          <t>Ponderación o valor relativo de este factor.</t>
        </r>
      </text>
    </comment>
    <comment ref="AH298" authorId="1" shapeId="0" xr:uid="{CBF08DCD-54D1-46EC-B9BE-D06BDA9FBD16}">
      <text>
        <r>
          <rPr>
            <sz val="9"/>
            <color indexed="81"/>
            <rFont val="Tahoma"/>
            <family val="2"/>
          </rPr>
          <t>Ponderación o valor relativo de este factor.</t>
        </r>
      </text>
    </comment>
    <comment ref="AE299" authorId="1" shapeId="0" xr:uid="{4BE687D3-CE27-40CC-B89F-D4972032DD91}">
      <text>
        <r>
          <rPr>
            <sz val="9"/>
            <color indexed="81"/>
            <rFont val="Tahoma"/>
            <family val="2"/>
          </rPr>
          <t>Ponderación o valor relativo de este factor.</t>
        </r>
      </text>
    </comment>
    <comment ref="AH299" authorId="1" shapeId="0" xr:uid="{FCF504CF-BAC6-4504-BEFA-AA31D2F22384}">
      <text>
        <r>
          <rPr>
            <sz val="9"/>
            <color indexed="81"/>
            <rFont val="Tahoma"/>
            <family val="2"/>
          </rPr>
          <t>Ponderación o valor relativo de este factor.</t>
        </r>
      </text>
    </comment>
    <comment ref="AE300" authorId="1" shapeId="0" xr:uid="{95A42E89-F9CC-4383-B651-8FE2AD9ADA8F}">
      <text>
        <r>
          <rPr>
            <sz val="9"/>
            <color indexed="81"/>
            <rFont val="Tahoma"/>
            <family val="2"/>
          </rPr>
          <t>Ponderación o valor relativo de este factor.</t>
        </r>
      </text>
    </comment>
    <comment ref="AH300" authorId="1" shapeId="0" xr:uid="{957AC160-B434-46F1-966D-14510C2A7729}">
      <text>
        <r>
          <rPr>
            <sz val="9"/>
            <color indexed="81"/>
            <rFont val="Tahoma"/>
            <family val="2"/>
          </rPr>
          <t>Ponderación o valor relativo de este factor.</t>
        </r>
      </text>
    </comment>
    <comment ref="AE301" authorId="1" shapeId="0" xr:uid="{87966F50-0DE6-4757-9280-6C850F7A35F2}">
      <text>
        <r>
          <rPr>
            <sz val="9"/>
            <color indexed="81"/>
            <rFont val="Tahoma"/>
            <family val="2"/>
          </rPr>
          <t>Ponderación o valor relativo de este factor.</t>
        </r>
      </text>
    </comment>
    <comment ref="AH301" authorId="1" shapeId="0" xr:uid="{52E60220-7614-4AA1-A064-7BBED11D9FD4}">
      <text>
        <r>
          <rPr>
            <sz val="9"/>
            <color indexed="81"/>
            <rFont val="Tahoma"/>
            <family val="2"/>
          </rPr>
          <t>Ponderación o valor relativo de este factor.</t>
        </r>
      </text>
    </comment>
    <comment ref="AE302" authorId="1" shapeId="0" xr:uid="{F7224916-6E7F-4FA1-B18C-2882E3C080DB}">
      <text>
        <r>
          <rPr>
            <sz val="9"/>
            <color indexed="81"/>
            <rFont val="Tahoma"/>
            <family val="2"/>
          </rPr>
          <t>Ponderación o valor relativo de este factor.</t>
        </r>
      </text>
    </comment>
    <comment ref="AH302" authorId="1" shapeId="0" xr:uid="{ED642BC2-BDE1-4B57-8CFB-01047B667393}">
      <text>
        <r>
          <rPr>
            <sz val="9"/>
            <color indexed="81"/>
            <rFont val="Tahoma"/>
            <family val="2"/>
          </rPr>
          <t>Ponderación o valor relativo de este factor.</t>
        </r>
      </text>
    </comment>
    <comment ref="AE303" authorId="1" shapeId="0" xr:uid="{45533F32-1DFE-4408-A6EF-AA4A7E46E0AF}">
      <text>
        <r>
          <rPr>
            <sz val="9"/>
            <color indexed="81"/>
            <rFont val="Tahoma"/>
            <family val="2"/>
          </rPr>
          <t>Ponderación o valor relativo de este factor.</t>
        </r>
      </text>
    </comment>
    <comment ref="AH303" authorId="1" shapeId="0" xr:uid="{DE1CA0E5-DF09-4F75-9EEA-0B992CF798D5}">
      <text>
        <r>
          <rPr>
            <sz val="9"/>
            <color indexed="81"/>
            <rFont val="Tahoma"/>
            <family val="2"/>
          </rPr>
          <t>Ponderación o valor relativo de este factor.</t>
        </r>
      </text>
    </comment>
    <comment ref="AE304" authorId="1" shapeId="0" xr:uid="{18073E3D-2179-4A71-BF44-22E298642CDD}">
      <text>
        <r>
          <rPr>
            <sz val="9"/>
            <color indexed="81"/>
            <rFont val="Tahoma"/>
            <family val="2"/>
          </rPr>
          <t>Ponderación o valor relativo de este factor.</t>
        </r>
      </text>
    </comment>
    <comment ref="AH304" authorId="1" shapeId="0" xr:uid="{94A63BD0-5DDC-4E3C-80D0-C95645C4B047}">
      <text>
        <r>
          <rPr>
            <sz val="9"/>
            <color indexed="81"/>
            <rFont val="Tahoma"/>
            <family val="2"/>
          </rPr>
          <t>Ponderación o valor relativo de este factor.</t>
        </r>
      </text>
    </comment>
    <comment ref="AE305" authorId="1" shapeId="0" xr:uid="{01F0B885-B3EB-46C4-9A6D-DF713F4E4DAB}">
      <text>
        <r>
          <rPr>
            <sz val="9"/>
            <color indexed="81"/>
            <rFont val="Tahoma"/>
            <family val="2"/>
          </rPr>
          <t>Ponderación o valor relativo de este factor.</t>
        </r>
      </text>
    </comment>
    <comment ref="AH305" authorId="1" shapeId="0" xr:uid="{321EF7CE-564B-4730-932C-4B1EE14A6D77}">
      <text>
        <r>
          <rPr>
            <sz val="9"/>
            <color indexed="81"/>
            <rFont val="Tahoma"/>
            <family val="2"/>
          </rPr>
          <t>Ponderación o valor relativo de este factor.</t>
        </r>
      </text>
    </comment>
    <comment ref="AE306" authorId="1" shapeId="0" xr:uid="{13931974-15F7-4A03-887B-161AFEC5C772}">
      <text>
        <r>
          <rPr>
            <sz val="9"/>
            <color indexed="81"/>
            <rFont val="Tahoma"/>
            <family val="2"/>
          </rPr>
          <t>Ponderación o valor relativo de este factor.</t>
        </r>
      </text>
    </comment>
    <comment ref="AH306" authorId="1" shapeId="0" xr:uid="{8AB84146-6A27-49E4-9D29-881DAC84A543}">
      <text>
        <r>
          <rPr>
            <sz val="9"/>
            <color indexed="81"/>
            <rFont val="Tahoma"/>
            <family val="2"/>
          </rPr>
          <t>Ponderación o valor relativo de este factor.</t>
        </r>
      </text>
    </comment>
    <comment ref="B310" authorId="0" shapeId="0" xr:uid="{CBE3EF59-6905-491C-BA3E-5FC8B0557F09}">
      <text>
        <r>
          <rPr>
            <sz val="9"/>
            <color indexed="81"/>
            <rFont val="Arial"/>
            <family val="2"/>
          </rPr>
          <t xml:space="preserve">Habilite el contador de procesos ingresando en esta celda el </t>
        </r>
        <r>
          <rPr>
            <b/>
            <sz val="9"/>
            <color indexed="81"/>
            <rFont val="Arial"/>
            <family val="2"/>
          </rPr>
          <t>valor 1</t>
        </r>
      </text>
    </comment>
    <comment ref="Y310" authorId="0" shapeId="0" xr:uid="{09AE687E-B7FD-4D74-8D23-9EFE5D692A04}">
      <text>
        <r>
          <rPr>
            <sz val="9"/>
            <color indexed="81"/>
            <rFont val="Arial"/>
            <family val="2"/>
          </rPr>
          <t>Encuentro personal "cara a cara" 
Llamadas telefónicas no controladas.</t>
        </r>
      </text>
    </comment>
    <comment ref="AE310" authorId="1" shapeId="0" xr:uid="{98F05D77-37BF-4C64-A212-2557284DABE7}">
      <text>
        <r>
          <rPr>
            <sz val="9"/>
            <color indexed="81"/>
            <rFont val="Tahoma"/>
            <family val="2"/>
          </rPr>
          <t>Ponderación o valor relativo de este factor.</t>
        </r>
      </text>
    </comment>
    <comment ref="AH310" authorId="1" shapeId="0" xr:uid="{8F647B6D-8295-46A0-A31C-DD96D6A30151}">
      <text>
        <r>
          <rPr>
            <sz val="9"/>
            <color indexed="81"/>
            <rFont val="Tahoma"/>
            <family val="2"/>
          </rPr>
          <t>Ponderación o valor relativo de este factor.</t>
        </r>
      </text>
    </comment>
    <comment ref="AD311" authorId="0" shapeId="0" xr:uid="{F050E589-D6C4-4D4A-BAB6-DD8BA4EBCEF4}">
      <text>
        <r>
          <rPr>
            <sz val="9"/>
            <color indexed="81"/>
            <rFont val="Arial"/>
            <family val="2"/>
          </rPr>
          <t>Una unidad organizacional puede ser una dirección, departamento, sección, etc., que configura una determinada organización.</t>
        </r>
      </text>
    </comment>
    <comment ref="AE311" authorId="1" shapeId="0" xr:uid="{08C741CB-F331-4CAB-9045-78A2AD8C6AA7}">
      <text>
        <r>
          <rPr>
            <sz val="9"/>
            <color indexed="81"/>
            <rFont val="Tahoma"/>
            <family val="2"/>
          </rPr>
          <t>Ponderación o valor relativo de este factor.</t>
        </r>
      </text>
    </comment>
    <comment ref="AH311" authorId="1" shapeId="0" xr:uid="{16C59149-B650-497E-AA22-1E6C067F31FA}">
      <text>
        <r>
          <rPr>
            <sz val="9"/>
            <color indexed="81"/>
            <rFont val="Tahoma"/>
            <family val="2"/>
          </rPr>
          <t>Ponderación o valor relativo de este factor.</t>
        </r>
      </text>
    </comment>
    <comment ref="AE312" authorId="1" shapeId="0" xr:uid="{08F70A44-9169-4978-850E-ED34682935A5}">
      <text>
        <r>
          <rPr>
            <sz val="9"/>
            <color indexed="81"/>
            <rFont val="Tahoma"/>
            <family val="2"/>
          </rPr>
          <t>Ponderación o valor relativo de este factor.</t>
        </r>
      </text>
    </comment>
    <comment ref="AH312" authorId="1" shapeId="0" xr:uid="{FFB25C0D-0504-4A20-BE99-963BC8CBC8EF}">
      <text>
        <r>
          <rPr>
            <sz val="9"/>
            <color indexed="81"/>
            <rFont val="Tahoma"/>
            <family val="2"/>
          </rPr>
          <t>Ponderación o valor relativo de este factor.</t>
        </r>
      </text>
    </comment>
    <comment ref="AE313" authorId="1" shapeId="0" xr:uid="{A5E674FC-3260-4F88-AF2A-C4A1CABBE6DA}">
      <text>
        <r>
          <rPr>
            <sz val="9"/>
            <color indexed="81"/>
            <rFont val="Tahoma"/>
            <family val="2"/>
          </rPr>
          <t>Ponderación o valor relativo de este factor.</t>
        </r>
      </text>
    </comment>
    <comment ref="AH313" authorId="1" shapeId="0" xr:uid="{42F5CF06-3B77-4EB8-AB0F-C11B4E266393}">
      <text>
        <r>
          <rPr>
            <sz val="9"/>
            <color indexed="81"/>
            <rFont val="Tahoma"/>
            <family val="2"/>
          </rPr>
          <t>Ponderación o valor relativo de este factor.</t>
        </r>
      </text>
    </comment>
    <comment ref="AE314" authorId="1" shapeId="0" xr:uid="{DA8A3FFB-BBE4-4ABF-A949-A6C7A86D4D79}">
      <text>
        <r>
          <rPr>
            <sz val="9"/>
            <color indexed="81"/>
            <rFont val="Tahoma"/>
            <family val="2"/>
          </rPr>
          <t>Ponderación o valor relativo de este factor.</t>
        </r>
      </text>
    </comment>
    <comment ref="AH314" authorId="1" shapeId="0" xr:uid="{7FD52C15-EF8B-4101-B4A7-F3AFCCCD6D5E}">
      <text>
        <r>
          <rPr>
            <sz val="9"/>
            <color indexed="81"/>
            <rFont val="Tahoma"/>
            <family val="2"/>
          </rPr>
          <t>Ponderación o valor relativo de este factor.</t>
        </r>
      </text>
    </comment>
    <comment ref="AE315" authorId="1" shapeId="0" xr:uid="{34D64DFA-83FB-4DCC-A802-EB1D13679D40}">
      <text>
        <r>
          <rPr>
            <sz val="9"/>
            <color indexed="81"/>
            <rFont val="Tahoma"/>
            <family val="2"/>
          </rPr>
          <t>Ponderación o valor relativo de este factor.</t>
        </r>
      </text>
    </comment>
    <comment ref="AH315" authorId="1" shapeId="0" xr:uid="{C4CEC621-CED8-479C-B69E-D26F07EE6C3D}">
      <text>
        <r>
          <rPr>
            <sz val="9"/>
            <color indexed="81"/>
            <rFont val="Tahoma"/>
            <family val="2"/>
          </rPr>
          <t>Ponderación o valor relativo de este factor.</t>
        </r>
      </text>
    </comment>
    <comment ref="AE316" authorId="1" shapeId="0" xr:uid="{6B8647A4-B228-423E-9BD1-95F13E507D9F}">
      <text>
        <r>
          <rPr>
            <sz val="9"/>
            <color indexed="81"/>
            <rFont val="Tahoma"/>
            <family val="2"/>
          </rPr>
          <t>Ponderación o valor relativo de este factor.</t>
        </r>
      </text>
    </comment>
    <comment ref="AH316" authorId="1" shapeId="0" xr:uid="{9D93ACB6-221E-4531-BBA3-B71652B26012}">
      <text>
        <r>
          <rPr>
            <sz val="9"/>
            <color indexed="81"/>
            <rFont val="Tahoma"/>
            <family val="2"/>
          </rPr>
          <t>Ponderación o valor relativo de este factor.</t>
        </r>
      </text>
    </comment>
    <comment ref="AE317" authorId="1" shapeId="0" xr:uid="{006E9910-67C7-4F3B-8CC6-F4855FF0B572}">
      <text>
        <r>
          <rPr>
            <sz val="9"/>
            <color indexed="81"/>
            <rFont val="Tahoma"/>
            <family val="2"/>
          </rPr>
          <t>Ponderación o valor relativo de este factor.</t>
        </r>
      </text>
    </comment>
    <comment ref="AH317" authorId="1" shapeId="0" xr:uid="{62FBD1B5-DA70-40AD-A5AD-B529AC43FBA9}">
      <text>
        <r>
          <rPr>
            <sz val="9"/>
            <color indexed="81"/>
            <rFont val="Tahoma"/>
            <family val="2"/>
          </rPr>
          <t>Ponderación o valor relativo de este factor.</t>
        </r>
      </text>
    </comment>
    <comment ref="AE318" authorId="1" shapeId="0" xr:uid="{8CA6058E-0B5F-455E-AF61-00D300FBBE2D}">
      <text>
        <r>
          <rPr>
            <sz val="9"/>
            <color indexed="81"/>
            <rFont val="Tahoma"/>
            <family val="2"/>
          </rPr>
          <t>Ponderación o valor relativo de este factor.</t>
        </r>
      </text>
    </comment>
    <comment ref="AH318" authorId="1" shapeId="0" xr:uid="{B5EB731D-F60D-40B6-8BB0-3F1C200C25E8}">
      <text>
        <r>
          <rPr>
            <sz val="9"/>
            <color indexed="81"/>
            <rFont val="Tahoma"/>
            <family val="2"/>
          </rPr>
          <t>Ponderación o valor relativo de este factor.</t>
        </r>
      </text>
    </comment>
    <comment ref="AE319" authorId="1" shapeId="0" xr:uid="{CF35B96A-F456-46EA-A83C-110B734C1FCA}">
      <text>
        <r>
          <rPr>
            <sz val="9"/>
            <color indexed="81"/>
            <rFont val="Tahoma"/>
            <family val="2"/>
          </rPr>
          <t>Ponderación o valor relativo de este factor.</t>
        </r>
      </text>
    </comment>
    <comment ref="AH319" authorId="1" shapeId="0" xr:uid="{2A6D9B97-05F0-4DEF-B6D5-531EC720C20C}">
      <text>
        <r>
          <rPr>
            <sz val="9"/>
            <color indexed="81"/>
            <rFont val="Tahoma"/>
            <family val="2"/>
          </rPr>
          <t>Ponderación o valor relativo de este factor.</t>
        </r>
      </text>
    </comment>
    <comment ref="AE320" authorId="1" shapeId="0" xr:uid="{6BCDCBFC-0DDD-4263-8620-EBF580B9181E}">
      <text>
        <r>
          <rPr>
            <sz val="9"/>
            <color indexed="81"/>
            <rFont val="Tahoma"/>
            <family val="2"/>
          </rPr>
          <t>Ponderación o valor relativo de este factor.</t>
        </r>
      </text>
    </comment>
    <comment ref="AH320" authorId="1" shapeId="0" xr:uid="{35E9BC2C-BEE0-4719-B084-6D24FB6558EB}">
      <text>
        <r>
          <rPr>
            <sz val="9"/>
            <color indexed="81"/>
            <rFont val="Tahoma"/>
            <family val="2"/>
          </rPr>
          <t>Ponderación o valor relativo de este factor.</t>
        </r>
      </text>
    </comment>
    <comment ref="AE321" authorId="1" shapeId="0" xr:uid="{785FEE43-72D7-4CCB-91E4-58A48D2F92DC}">
      <text>
        <r>
          <rPr>
            <sz val="9"/>
            <color indexed="81"/>
            <rFont val="Tahoma"/>
            <family val="2"/>
          </rPr>
          <t>Ponderación o valor relativo de este factor.</t>
        </r>
      </text>
    </comment>
    <comment ref="AH321" authorId="1" shapeId="0" xr:uid="{591546C6-F36F-4A5F-8EB4-1EBF14EC3B6F}">
      <text>
        <r>
          <rPr>
            <sz val="9"/>
            <color indexed="81"/>
            <rFont val="Tahoma"/>
            <family val="2"/>
          </rPr>
          <t>Ponderación o valor relativo de este factor.</t>
        </r>
      </text>
    </comment>
    <comment ref="AE322" authorId="1" shapeId="0" xr:uid="{11B68B48-54B7-4860-A17F-BB530341AE7D}">
      <text>
        <r>
          <rPr>
            <sz val="9"/>
            <color indexed="81"/>
            <rFont val="Tahoma"/>
            <family val="2"/>
          </rPr>
          <t>Ponderación o valor relativo de este factor.</t>
        </r>
      </text>
    </comment>
    <comment ref="AH322" authorId="1" shapeId="0" xr:uid="{25C2269C-6B3D-4C74-A3D3-C9280F7878D3}">
      <text>
        <r>
          <rPr>
            <sz val="9"/>
            <color indexed="81"/>
            <rFont val="Tahoma"/>
            <family val="2"/>
          </rPr>
          <t>Ponderación o valor relativo de este factor.</t>
        </r>
      </text>
    </comment>
    <comment ref="B326" authorId="0" shapeId="0" xr:uid="{7538D46C-64A5-4B8B-9840-8BF05D13B940}">
      <text>
        <r>
          <rPr>
            <sz val="9"/>
            <color indexed="81"/>
            <rFont val="Arial"/>
            <family val="2"/>
          </rPr>
          <t xml:space="preserve">Habilite el contador de procesos ingresando en esta celda el </t>
        </r>
        <r>
          <rPr>
            <b/>
            <sz val="9"/>
            <color indexed="81"/>
            <rFont val="Arial"/>
            <family val="2"/>
          </rPr>
          <t>valor 1</t>
        </r>
      </text>
    </comment>
    <comment ref="Y326" authorId="0" shapeId="0" xr:uid="{872D914B-0C0D-40D4-A715-46F6004C1AAF}">
      <text>
        <r>
          <rPr>
            <sz val="9"/>
            <color indexed="81"/>
            <rFont val="Arial"/>
            <family val="2"/>
          </rPr>
          <t>Encuentro personal "cara a cara" 
Llamadas telefónicas no controladas.</t>
        </r>
      </text>
    </comment>
    <comment ref="AE326" authorId="1" shapeId="0" xr:uid="{8EC06E45-4C22-410B-B9C3-76C65FD8900B}">
      <text>
        <r>
          <rPr>
            <sz val="9"/>
            <color indexed="81"/>
            <rFont val="Tahoma"/>
            <family val="2"/>
          </rPr>
          <t>Ponderación o valor relativo de este factor.</t>
        </r>
      </text>
    </comment>
    <comment ref="AH326" authorId="1" shapeId="0" xr:uid="{8C1DC62F-5ACB-4355-ADEA-7AFD20A0F86E}">
      <text>
        <r>
          <rPr>
            <sz val="9"/>
            <color indexed="81"/>
            <rFont val="Tahoma"/>
            <family val="2"/>
          </rPr>
          <t>Ponderación o valor relativo de este factor.</t>
        </r>
      </text>
    </comment>
    <comment ref="AD327" authorId="0" shapeId="0" xr:uid="{DBDF9E9D-78F6-4014-AA47-FB3C5F0947F7}">
      <text>
        <r>
          <rPr>
            <sz val="9"/>
            <color indexed="81"/>
            <rFont val="Arial"/>
            <family val="2"/>
          </rPr>
          <t>Una unidad organizacional puede ser una dirección, departamento, sección, etc., que configura una determinada organización.</t>
        </r>
      </text>
    </comment>
    <comment ref="AE327" authorId="1" shapeId="0" xr:uid="{CCC416E3-9BDF-4EF7-896C-18EC32F96E95}">
      <text>
        <r>
          <rPr>
            <sz val="9"/>
            <color indexed="81"/>
            <rFont val="Tahoma"/>
            <family val="2"/>
          </rPr>
          <t>Ponderación o valor relativo de este factor.</t>
        </r>
      </text>
    </comment>
    <comment ref="AH327" authorId="1" shapeId="0" xr:uid="{DAA053F5-B4B4-4330-90D9-9460E2E3F198}">
      <text>
        <r>
          <rPr>
            <sz val="9"/>
            <color indexed="81"/>
            <rFont val="Tahoma"/>
            <family val="2"/>
          </rPr>
          <t>Ponderación o valor relativo de este factor.</t>
        </r>
      </text>
    </comment>
    <comment ref="AE328" authorId="1" shapeId="0" xr:uid="{55BC5B4D-B82F-4376-A78F-8540F72B21D4}">
      <text>
        <r>
          <rPr>
            <sz val="9"/>
            <color indexed="81"/>
            <rFont val="Tahoma"/>
            <family val="2"/>
          </rPr>
          <t>Ponderación o valor relativo de este factor.</t>
        </r>
      </text>
    </comment>
    <comment ref="AH328" authorId="1" shapeId="0" xr:uid="{DCC54BA1-7ACA-439E-90D9-7E9E3BCDCFED}">
      <text>
        <r>
          <rPr>
            <sz val="9"/>
            <color indexed="81"/>
            <rFont val="Tahoma"/>
            <family val="2"/>
          </rPr>
          <t>Ponderación o valor relativo de este factor.</t>
        </r>
      </text>
    </comment>
    <comment ref="AE329" authorId="1" shapeId="0" xr:uid="{5577F3AA-172A-4F29-9D01-E07723E343B5}">
      <text>
        <r>
          <rPr>
            <sz val="9"/>
            <color indexed="81"/>
            <rFont val="Tahoma"/>
            <family val="2"/>
          </rPr>
          <t>Ponderación o valor relativo de este factor.</t>
        </r>
      </text>
    </comment>
    <comment ref="AH329" authorId="1" shapeId="0" xr:uid="{F943F5E5-AB54-4536-8612-0299A94E1F44}">
      <text>
        <r>
          <rPr>
            <sz val="9"/>
            <color indexed="81"/>
            <rFont val="Tahoma"/>
            <family val="2"/>
          </rPr>
          <t>Ponderación o valor relativo de este factor.</t>
        </r>
      </text>
    </comment>
    <comment ref="AE330" authorId="1" shapeId="0" xr:uid="{A6B671AC-489E-4495-8F73-E67CFCB0A9F8}">
      <text>
        <r>
          <rPr>
            <sz val="9"/>
            <color indexed="81"/>
            <rFont val="Tahoma"/>
            <family val="2"/>
          </rPr>
          <t>Ponderación o valor relativo de este factor.</t>
        </r>
      </text>
    </comment>
    <comment ref="AH330" authorId="1" shapeId="0" xr:uid="{AA1DBEF1-83F2-4340-8898-C019361A8725}">
      <text>
        <r>
          <rPr>
            <sz val="9"/>
            <color indexed="81"/>
            <rFont val="Tahoma"/>
            <family val="2"/>
          </rPr>
          <t>Ponderación o valor relativo de este factor.</t>
        </r>
      </text>
    </comment>
    <comment ref="AE331" authorId="1" shapeId="0" xr:uid="{B0CE52BF-E937-41AB-9B66-F7F497823A14}">
      <text>
        <r>
          <rPr>
            <sz val="9"/>
            <color indexed="81"/>
            <rFont val="Tahoma"/>
            <family val="2"/>
          </rPr>
          <t>Ponderación o valor relativo de este factor.</t>
        </r>
      </text>
    </comment>
    <comment ref="AH331" authorId="1" shapeId="0" xr:uid="{1678EE08-03C8-4B66-A913-844F15D0DF94}">
      <text>
        <r>
          <rPr>
            <sz val="9"/>
            <color indexed="81"/>
            <rFont val="Tahoma"/>
            <family val="2"/>
          </rPr>
          <t>Ponderación o valor relativo de este factor.</t>
        </r>
      </text>
    </comment>
    <comment ref="AE332" authorId="1" shapeId="0" xr:uid="{E0A6EE98-4531-40CD-AAC3-8F7F6E96FD64}">
      <text>
        <r>
          <rPr>
            <sz val="9"/>
            <color indexed="81"/>
            <rFont val="Tahoma"/>
            <family val="2"/>
          </rPr>
          <t>Ponderación o valor relativo de este factor.</t>
        </r>
      </text>
    </comment>
    <comment ref="AH332" authorId="1" shapeId="0" xr:uid="{E2E48657-CF0B-4F50-A602-8E0C5770C455}">
      <text>
        <r>
          <rPr>
            <sz val="9"/>
            <color indexed="81"/>
            <rFont val="Tahoma"/>
            <family val="2"/>
          </rPr>
          <t>Ponderación o valor relativo de este factor.</t>
        </r>
      </text>
    </comment>
    <comment ref="AE333" authorId="1" shapeId="0" xr:uid="{A254CB75-385A-4B7A-9B0E-AC97200EC02D}">
      <text>
        <r>
          <rPr>
            <sz val="9"/>
            <color indexed="81"/>
            <rFont val="Tahoma"/>
            <family val="2"/>
          </rPr>
          <t>Ponderación o valor relativo de este factor.</t>
        </r>
      </text>
    </comment>
    <comment ref="AH333" authorId="1" shapeId="0" xr:uid="{AC29AEEC-C46E-45AC-A84C-00BA88E4F66D}">
      <text>
        <r>
          <rPr>
            <sz val="9"/>
            <color indexed="81"/>
            <rFont val="Tahoma"/>
            <family val="2"/>
          </rPr>
          <t>Ponderación o valor relativo de este factor.</t>
        </r>
      </text>
    </comment>
    <comment ref="AE334" authorId="1" shapeId="0" xr:uid="{58968150-36EF-4515-B723-551EC71F49C6}">
      <text>
        <r>
          <rPr>
            <sz val="9"/>
            <color indexed="81"/>
            <rFont val="Tahoma"/>
            <family val="2"/>
          </rPr>
          <t>Ponderación o valor relativo de este factor.</t>
        </r>
      </text>
    </comment>
    <comment ref="AH334" authorId="1" shapeId="0" xr:uid="{9F3E7A40-38AC-46CD-8AAD-A7B7802BC98E}">
      <text>
        <r>
          <rPr>
            <sz val="9"/>
            <color indexed="81"/>
            <rFont val="Tahoma"/>
            <family val="2"/>
          </rPr>
          <t>Ponderación o valor relativo de este factor.</t>
        </r>
      </text>
    </comment>
    <comment ref="AE335" authorId="1" shapeId="0" xr:uid="{22FAD57C-82E0-4944-A05F-0B208ADD5D0D}">
      <text>
        <r>
          <rPr>
            <sz val="9"/>
            <color indexed="81"/>
            <rFont val="Tahoma"/>
            <family val="2"/>
          </rPr>
          <t>Ponderación o valor relativo de este factor.</t>
        </r>
      </text>
    </comment>
    <comment ref="AH335" authorId="1" shapeId="0" xr:uid="{141AA879-579D-47E0-A378-762AAFC6BBB4}">
      <text>
        <r>
          <rPr>
            <sz val="9"/>
            <color indexed="81"/>
            <rFont val="Tahoma"/>
            <family val="2"/>
          </rPr>
          <t>Ponderación o valor relativo de este factor.</t>
        </r>
      </text>
    </comment>
    <comment ref="AE336" authorId="1" shapeId="0" xr:uid="{44D21769-0DD5-47FE-9F31-9A733FED5A8E}">
      <text>
        <r>
          <rPr>
            <sz val="9"/>
            <color indexed="81"/>
            <rFont val="Tahoma"/>
            <family val="2"/>
          </rPr>
          <t>Ponderación o valor relativo de este factor.</t>
        </r>
      </text>
    </comment>
    <comment ref="AH336" authorId="1" shapeId="0" xr:uid="{AA8E6259-A280-46B3-A819-F0B7BEA8AEA9}">
      <text>
        <r>
          <rPr>
            <sz val="9"/>
            <color indexed="81"/>
            <rFont val="Tahoma"/>
            <family val="2"/>
          </rPr>
          <t>Ponderación o valor relativo de este factor.</t>
        </r>
      </text>
    </comment>
    <comment ref="AE337" authorId="1" shapeId="0" xr:uid="{7FBAAA90-660D-4EA1-B402-59F94687FD09}">
      <text>
        <r>
          <rPr>
            <sz val="9"/>
            <color indexed="81"/>
            <rFont val="Tahoma"/>
            <family val="2"/>
          </rPr>
          <t>Ponderación o valor relativo de este factor.</t>
        </r>
      </text>
    </comment>
    <comment ref="AH337" authorId="1" shapeId="0" xr:uid="{ADBC30F6-58AC-4FE2-BFBB-50830014900C}">
      <text>
        <r>
          <rPr>
            <sz val="9"/>
            <color indexed="81"/>
            <rFont val="Tahoma"/>
            <family val="2"/>
          </rPr>
          <t>Ponderación o valor relativo de este factor.</t>
        </r>
      </text>
    </comment>
    <comment ref="AE338" authorId="1" shapeId="0" xr:uid="{F403546E-07B7-46C6-A2AF-17D1049DD5B2}">
      <text>
        <r>
          <rPr>
            <sz val="9"/>
            <color indexed="81"/>
            <rFont val="Tahoma"/>
            <family val="2"/>
          </rPr>
          <t>Ponderación o valor relativo de este factor.</t>
        </r>
      </text>
    </comment>
    <comment ref="AH338" authorId="1" shapeId="0" xr:uid="{FC6CB24E-3D82-4ECA-9CB3-F0A137C8E2B2}">
      <text>
        <r>
          <rPr>
            <sz val="9"/>
            <color indexed="81"/>
            <rFont val="Tahoma"/>
            <family val="2"/>
          </rPr>
          <t>Ponderación o valor relativo de este factor.</t>
        </r>
      </text>
    </comment>
    <comment ref="B342" authorId="0" shapeId="0" xr:uid="{556E41E4-E196-4CC2-8BE6-BC50CCCDE0DD}">
      <text>
        <r>
          <rPr>
            <sz val="9"/>
            <color indexed="81"/>
            <rFont val="Arial"/>
            <family val="2"/>
          </rPr>
          <t xml:space="preserve">Habilite el contador de procesos ingresando en esta celda el </t>
        </r>
        <r>
          <rPr>
            <b/>
            <sz val="9"/>
            <color indexed="81"/>
            <rFont val="Arial"/>
            <family val="2"/>
          </rPr>
          <t>valor 1</t>
        </r>
      </text>
    </comment>
    <comment ref="Y342" authorId="0" shapeId="0" xr:uid="{A15AD508-0403-4BC2-A73B-C9C2F5D364B6}">
      <text>
        <r>
          <rPr>
            <sz val="9"/>
            <color indexed="81"/>
            <rFont val="Arial"/>
            <family val="2"/>
          </rPr>
          <t>Encuentro personal "cara a cara" 
Llamadas telefónicas no controladas.</t>
        </r>
      </text>
    </comment>
    <comment ref="AE342" authorId="1" shapeId="0" xr:uid="{05A5E017-76D9-496C-B786-5C99FD6A5D58}">
      <text>
        <r>
          <rPr>
            <sz val="9"/>
            <color indexed="81"/>
            <rFont val="Tahoma"/>
            <family val="2"/>
          </rPr>
          <t>Ponderación o valor relativo de este factor.</t>
        </r>
      </text>
    </comment>
    <comment ref="AH342" authorId="1" shapeId="0" xr:uid="{5E81BF1C-6D4C-434A-9695-1B5F9975696D}">
      <text>
        <r>
          <rPr>
            <sz val="9"/>
            <color indexed="81"/>
            <rFont val="Tahoma"/>
            <family val="2"/>
          </rPr>
          <t>Ponderación o valor relativo de este factor.</t>
        </r>
      </text>
    </comment>
    <comment ref="AD343" authorId="0" shapeId="0" xr:uid="{6CA36349-FB90-4B1D-8867-BC4FE63585F4}">
      <text>
        <r>
          <rPr>
            <sz val="9"/>
            <color indexed="81"/>
            <rFont val="Arial"/>
            <family val="2"/>
          </rPr>
          <t>Una unidad organizacional puede ser una dirección, departamento, sección, etc., que configura una determinada organización.</t>
        </r>
      </text>
    </comment>
    <comment ref="AE343" authorId="1" shapeId="0" xr:uid="{18373C3F-C486-4A80-9AA0-9E11B88E6EA4}">
      <text>
        <r>
          <rPr>
            <sz val="9"/>
            <color indexed="81"/>
            <rFont val="Tahoma"/>
            <family val="2"/>
          </rPr>
          <t>Ponderación o valor relativo de este factor.</t>
        </r>
      </text>
    </comment>
    <comment ref="AH343" authorId="1" shapeId="0" xr:uid="{075E8476-5F04-42AC-80D8-27A1D804E0BC}">
      <text>
        <r>
          <rPr>
            <sz val="9"/>
            <color indexed="81"/>
            <rFont val="Tahoma"/>
            <family val="2"/>
          </rPr>
          <t>Ponderación o valor relativo de este factor.</t>
        </r>
      </text>
    </comment>
    <comment ref="AE344" authorId="1" shapeId="0" xr:uid="{4E375319-4F12-412A-933F-B0E877144910}">
      <text>
        <r>
          <rPr>
            <sz val="9"/>
            <color indexed="81"/>
            <rFont val="Tahoma"/>
            <family val="2"/>
          </rPr>
          <t>Ponderación o valor relativo de este factor.</t>
        </r>
      </text>
    </comment>
    <comment ref="AH344" authorId="1" shapeId="0" xr:uid="{239A9D6B-2C5C-433D-B2C8-1B1100221DB5}">
      <text>
        <r>
          <rPr>
            <sz val="9"/>
            <color indexed="81"/>
            <rFont val="Tahoma"/>
            <family val="2"/>
          </rPr>
          <t>Ponderación o valor relativo de este factor.</t>
        </r>
      </text>
    </comment>
    <comment ref="AE345" authorId="1" shapeId="0" xr:uid="{632AC9C7-40DC-42A1-8C6B-81B928EDA767}">
      <text>
        <r>
          <rPr>
            <sz val="9"/>
            <color indexed="81"/>
            <rFont val="Tahoma"/>
            <family val="2"/>
          </rPr>
          <t>Ponderación o valor relativo de este factor.</t>
        </r>
      </text>
    </comment>
    <comment ref="AH345" authorId="1" shapeId="0" xr:uid="{0E3E2237-F0DA-477E-B343-2AA6FA0D6DDC}">
      <text>
        <r>
          <rPr>
            <sz val="9"/>
            <color indexed="81"/>
            <rFont val="Tahoma"/>
            <family val="2"/>
          </rPr>
          <t>Ponderación o valor relativo de este factor.</t>
        </r>
      </text>
    </comment>
    <comment ref="AE346" authorId="1" shapeId="0" xr:uid="{8ECA2FF8-68E1-4185-AABE-BBB20292B48A}">
      <text>
        <r>
          <rPr>
            <sz val="9"/>
            <color indexed="81"/>
            <rFont val="Tahoma"/>
            <family val="2"/>
          </rPr>
          <t>Ponderación o valor relativo de este factor.</t>
        </r>
      </text>
    </comment>
    <comment ref="AH346" authorId="1" shapeId="0" xr:uid="{08FF5244-2A8B-4565-A077-6513A30E2426}">
      <text>
        <r>
          <rPr>
            <sz val="9"/>
            <color indexed="81"/>
            <rFont val="Tahoma"/>
            <family val="2"/>
          </rPr>
          <t>Ponderación o valor relativo de este factor.</t>
        </r>
      </text>
    </comment>
    <comment ref="AE347" authorId="1" shapeId="0" xr:uid="{FF5294B1-4CC5-4230-9D9D-D4726A7B7ACB}">
      <text>
        <r>
          <rPr>
            <sz val="9"/>
            <color indexed="81"/>
            <rFont val="Tahoma"/>
            <family val="2"/>
          </rPr>
          <t>Ponderación o valor relativo de este factor.</t>
        </r>
      </text>
    </comment>
    <comment ref="AH347" authorId="1" shapeId="0" xr:uid="{0167F892-1463-4AFD-96A8-7C6B8A0E9C1A}">
      <text>
        <r>
          <rPr>
            <sz val="9"/>
            <color indexed="81"/>
            <rFont val="Tahoma"/>
            <family val="2"/>
          </rPr>
          <t>Ponderación o valor relativo de este factor.</t>
        </r>
      </text>
    </comment>
    <comment ref="AE348" authorId="1" shapeId="0" xr:uid="{A63716CC-0A47-41E7-A60D-054716612C11}">
      <text>
        <r>
          <rPr>
            <sz val="9"/>
            <color indexed="81"/>
            <rFont val="Tahoma"/>
            <family val="2"/>
          </rPr>
          <t>Ponderación o valor relativo de este factor.</t>
        </r>
      </text>
    </comment>
    <comment ref="AH348" authorId="1" shapeId="0" xr:uid="{43402E76-7E7C-4E5E-B991-17F0017498CA}">
      <text>
        <r>
          <rPr>
            <sz val="9"/>
            <color indexed="81"/>
            <rFont val="Tahoma"/>
            <family val="2"/>
          </rPr>
          <t>Ponderación o valor relativo de este factor.</t>
        </r>
      </text>
    </comment>
    <comment ref="AE349" authorId="1" shapeId="0" xr:uid="{6FF93FF0-4063-49F9-AC13-E9AA00FCB0BA}">
      <text>
        <r>
          <rPr>
            <sz val="9"/>
            <color indexed="81"/>
            <rFont val="Tahoma"/>
            <family val="2"/>
          </rPr>
          <t>Ponderación o valor relativo de este factor.</t>
        </r>
      </text>
    </comment>
    <comment ref="AH349" authorId="1" shapeId="0" xr:uid="{3E7F09B5-9422-4206-8B83-C496EDE66675}">
      <text>
        <r>
          <rPr>
            <sz val="9"/>
            <color indexed="81"/>
            <rFont val="Tahoma"/>
            <family val="2"/>
          </rPr>
          <t>Ponderación o valor relativo de este factor.</t>
        </r>
      </text>
    </comment>
    <comment ref="AE350" authorId="1" shapeId="0" xr:uid="{BB241B01-2EF6-47AD-A58D-A046B647DF84}">
      <text>
        <r>
          <rPr>
            <sz val="9"/>
            <color indexed="81"/>
            <rFont val="Tahoma"/>
            <family val="2"/>
          </rPr>
          <t>Ponderación o valor relativo de este factor.</t>
        </r>
      </text>
    </comment>
    <comment ref="AH350" authorId="1" shapeId="0" xr:uid="{334A6D3B-8887-4A6A-A814-9EA0F9256886}">
      <text>
        <r>
          <rPr>
            <sz val="9"/>
            <color indexed="81"/>
            <rFont val="Tahoma"/>
            <family val="2"/>
          </rPr>
          <t>Ponderación o valor relativo de este factor.</t>
        </r>
      </text>
    </comment>
    <comment ref="AE351" authorId="1" shapeId="0" xr:uid="{A3456E5B-6B0A-465F-BDF5-7F9A0D78F0C9}">
      <text>
        <r>
          <rPr>
            <sz val="9"/>
            <color indexed="81"/>
            <rFont val="Tahoma"/>
            <family val="2"/>
          </rPr>
          <t>Ponderación o valor relativo de este factor.</t>
        </r>
      </text>
    </comment>
    <comment ref="AH351" authorId="1" shapeId="0" xr:uid="{CCC794F7-9B2E-4FCD-915F-FE68F36A2BF1}">
      <text>
        <r>
          <rPr>
            <sz val="9"/>
            <color indexed="81"/>
            <rFont val="Tahoma"/>
            <family val="2"/>
          </rPr>
          <t>Ponderación o valor relativo de este factor.</t>
        </r>
      </text>
    </comment>
    <comment ref="AE352" authorId="1" shapeId="0" xr:uid="{A0D592A9-A087-4FA2-A03A-8E23B48173C7}">
      <text>
        <r>
          <rPr>
            <sz val="9"/>
            <color indexed="81"/>
            <rFont val="Tahoma"/>
            <family val="2"/>
          </rPr>
          <t>Ponderación o valor relativo de este factor.</t>
        </r>
      </text>
    </comment>
    <comment ref="AH352" authorId="1" shapeId="0" xr:uid="{73147335-B559-4EBE-890B-27A33ECAB006}">
      <text>
        <r>
          <rPr>
            <sz val="9"/>
            <color indexed="81"/>
            <rFont val="Tahoma"/>
            <family val="2"/>
          </rPr>
          <t>Ponderación o valor relativo de este factor.</t>
        </r>
      </text>
    </comment>
    <comment ref="AE353" authorId="1" shapeId="0" xr:uid="{5AF5DB20-589E-49EC-AED3-D2FAC9284AEE}">
      <text>
        <r>
          <rPr>
            <sz val="9"/>
            <color indexed="81"/>
            <rFont val="Tahoma"/>
            <family val="2"/>
          </rPr>
          <t>Ponderación o valor relativo de este factor.</t>
        </r>
      </text>
    </comment>
    <comment ref="AH353" authorId="1" shapeId="0" xr:uid="{C6C09B19-C31C-40A7-8520-AB46A09A378D}">
      <text>
        <r>
          <rPr>
            <sz val="9"/>
            <color indexed="81"/>
            <rFont val="Tahoma"/>
            <family val="2"/>
          </rPr>
          <t>Ponderación o valor relativo de este factor.</t>
        </r>
      </text>
    </comment>
    <comment ref="AE354" authorId="1" shapeId="0" xr:uid="{D8536A7E-560E-4C5B-B9BD-2A76B04A58D3}">
      <text>
        <r>
          <rPr>
            <sz val="9"/>
            <color indexed="81"/>
            <rFont val="Tahoma"/>
            <family val="2"/>
          </rPr>
          <t>Ponderación o valor relativo de este factor.</t>
        </r>
      </text>
    </comment>
    <comment ref="AH354" authorId="1" shapeId="0" xr:uid="{6FB98997-C6F8-4634-80D2-9703221A1452}">
      <text>
        <r>
          <rPr>
            <sz val="9"/>
            <color indexed="81"/>
            <rFont val="Tahoma"/>
            <family val="2"/>
          </rPr>
          <t>Ponderación o valor relativo de este factor.</t>
        </r>
      </text>
    </comment>
    <comment ref="B358" authorId="0" shapeId="0" xr:uid="{F2409471-9069-4DE0-B01B-210358164EEA}">
      <text>
        <r>
          <rPr>
            <sz val="9"/>
            <color indexed="81"/>
            <rFont val="Arial"/>
            <family val="2"/>
          </rPr>
          <t xml:space="preserve">Habilite el contador de procesos ingresando en esta celda el </t>
        </r>
        <r>
          <rPr>
            <b/>
            <sz val="9"/>
            <color indexed="81"/>
            <rFont val="Arial"/>
            <family val="2"/>
          </rPr>
          <t>valor 1</t>
        </r>
      </text>
    </comment>
    <comment ref="Y358" authorId="0" shapeId="0" xr:uid="{746510E4-5730-4C28-900E-E3FAEDEF9285}">
      <text>
        <r>
          <rPr>
            <sz val="9"/>
            <color indexed="81"/>
            <rFont val="Arial"/>
            <family val="2"/>
          </rPr>
          <t>Encuentro personal "cara a cara" 
Llamadas telefónicas no controladas.</t>
        </r>
      </text>
    </comment>
    <comment ref="AE358" authorId="1" shapeId="0" xr:uid="{52AA7E1A-C304-41BC-9E65-C5E3AE4F07EF}">
      <text>
        <r>
          <rPr>
            <sz val="9"/>
            <color indexed="81"/>
            <rFont val="Tahoma"/>
            <family val="2"/>
          </rPr>
          <t>Ponderación o valor relativo de este factor.</t>
        </r>
      </text>
    </comment>
    <comment ref="AH358" authorId="1" shapeId="0" xr:uid="{4723B05F-BA32-4054-89B5-FFE170FBAA46}">
      <text>
        <r>
          <rPr>
            <sz val="9"/>
            <color indexed="81"/>
            <rFont val="Tahoma"/>
            <family val="2"/>
          </rPr>
          <t>Ponderación o valor relativo de este factor.</t>
        </r>
      </text>
    </comment>
    <comment ref="AD359" authorId="0" shapeId="0" xr:uid="{F77BE504-D509-45E8-A154-E9F9C727C1BF}">
      <text>
        <r>
          <rPr>
            <sz val="9"/>
            <color indexed="81"/>
            <rFont val="Arial"/>
            <family val="2"/>
          </rPr>
          <t>Una unidad organizacional puede ser una dirección, departamento, sección, etc., que configura una determinada organización.</t>
        </r>
      </text>
    </comment>
    <comment ref="AE359" authorId="1" shapeId="0" xr:uid="{F70C5AF8-1083-4E50-802F-9A9BC75180A2}">
      <text>
        <r>
          <rPr>
            <sz val="9"/>
            <color indexed="81"/>
            <rFont val="Tahoma"/>
            <family val="2"/>
          </rPr>
          <t>Ponderación o valor relativo de este factor.</t>
        </r>
      </text>
    </comment>
    <comment ref="AH359" authorId="1" shapeId="0" xr:uid="{4D5349F8-94D0-4EBF-B1F7-29365FCD35A5}">
      <text>
        <r>
          <rPr>
            <sz val="9"/>
            <color indexed="81"/>
            <rFont val="Tahoma"/>
            <family val="2"/>
          </rPr>
          <t>Ponderación o valor relativo de este factor.</t>
        </r>
      </text>
    </comment>
    <comment ref="AE360" authorId="1" shapeId="0" xr:uid="{EB019A89-10C7-4F5D-AE1D-F16DC981B0E4}">
      <text>
        <r>
          <rPr>
            <sz val="9"/>
            <color indexed="81"/>
            <rFont val="Tahoma"/>
            <family val="2"/>
          </rPr>
          <t>Ponderación o valor relativo de este factor.</t>
        </r>
      </text>
    </comment>
    <comment ref="AH360" authorId="1" shapeId="0" xr:uid="{2C8C6D03-5C53-493D-8BDA-DA0122F0E4CA}">
      <text>
        <r>
          <rPr>
            <sz val="9"/>
            <color indexed="81"/>
            <rFont val="Tahoma"/>
            <family val="2"/>
          </rPr>
          <t>Ponderación o valor relativo de este factor.</t>
        </r>
      </text>
    </comment>
    <comment ref="AE361" authorId="1" shapeId="0" xr:uid="{FF4B3710-C889-4134-9A90-E4A321C54064}">
      <text>
        <r>
          <rPr>
            <sz val="9"/>
            <color indexed="81"/>
            <rFont val="Tahoma"/>
            <family val="2"/>
          </rPr>
          <t>Ponderación o valor relativo de este factor.</t>
        </r>
      </text>
    </comment>
    <comment ref="AH361" authorId="1" shapeId="0" xr:uid="{AC6B6A99-C4E6-406F-A92F-F440A4C3D7EF}">
      <text>
        <r>
          <rPr>
            <sz val="9"/>
            <color indexed="81"/>
            <rFont val="Tahoma"/>
            <family val="2"/>
          </rPr>
          <t>Ponderación o valor relativo de este factor.</t>
        </r>
      </text>
    </comment>
    <comment ref="AE362" authorId="1" shapeId="0" xr:uid="{1820C7B6-9891-4868-843D-8062DCDF086E}">
      <text>
        <r>
          <rPr>
            <sz val="9"/>
            <color indexed="81"/>
            <rFont val="Tahoma"/>
            <family val="2"/>
          </rPr>
          <t>Ponderación o valor relativo de este factor.</t>
        </r>
      </text>
    </comment>
    <comment ref="AH362" authorId="1" shapeId="0" xr:uid="{6736B6CB-9D97-4EAA-91A0-D93D75095F8D}">
      <text>
        <r>
          <rPr>
            <sz val="9"/>
            <color indexed="81"/>
            <rFont val="Tahoma"/>
            <family val="2"/>
          </rPr>
          <t>Ponderación o valor relativo de este factor.</t>
        </r>
      </text>
    </comment>
    <comment ref="AE363" authorId="1" shapeId="0" xr:uid="{BE0D8A0A-6D21-4581-8DE1-ED3E6060989B}">
      <text>
        <r>
          <rPr>
            <sz val="9"/>
            <color indexed="81"/>
            <rFont val="Tahoma"/>
            <family val="2"/>
          </rPr>
          <t>Ponderación o valor relativo de este factor.</t>
        </r>
      </text>
    </comment>
    <comment ref="AH363" authorId="1" shapeId="0" xr:uid="{90A41BDC-0807-4FB9-B4ED-C98F5FAE9708}">
      <text>
        <r>
          <rPr>
            <sz val="9"/>
            <color indexed="81"/>
            <rFont val="Tahoma"/>
            <family val="2"/>
          </rPr>
          <t>Ponderación o valor relativo de este factor.</t>
        </r>
      </text>
    </comment>
    <comment ref="AE364" authorId="1" shapeId="0" xr:uid="{93164893-E647-47EC-9CC8-CDABD89CDE1E}">
      <text>
        <r>
          <rPr>
            <sz val="9"/>
            <color indexed="81"/>
            <rFont val="Tahoma"/>
            <family val="2"/>
          </rPr>
          <t>Ponderación o valor relativo de este factor.</t>
        </r>
      </text>
    </comment>
    <comment ref="AH364" authorId="1" shapeId="0" xr:uid="{781B900A-D76B-43CA-9E71-0DA517CD6CA9}">
      <text>
        <r>
          <rPr>
            <sz val="9"/>
            <color indexed="81"/>
            <rFont val="Tahoma"/>
            <family val="2"/>
          </rPr>
          <t>Ponderación o valor relativo de este factor.</t>
        </r>
      </text>
    </comment>
    <comment ref="AE365" authorId="1" shapeId="0" xr:uid="{27B5EB07-CBC8-42C2-A3D1-2C864261F9DE}">
      <text>
        <r>
          <rPr>
            <sz val="9"/>
            <color indexed="81"/>
            <rFont val="Tahoma"/>
            <family val="2"/>
          </rPr>
          <t>Ponderación o valor relativo de este factor.</t>
        </r>
      </text>
    </comment>
    <comment ref="AH365" authorId="1" shapeId="0" xr:uid="{6898F61D-2208-45D2-BC89-FAEC5429C092}">
      <text>
        <r>
          <rPr>
            <sz val="9"/>
            <color indexed="81"/>
            <rFont val="Tahoma"/>
            <family val="2"/>
          </rPr>
          <t>Ponderación o valor relativo de este factor.</t>
        </r>
      </text>
    </comment>
    <comment ref="AE366" authorId="1" shapeId="0" xr:uid="{4764C384-E86F-4005-946C-4B66054D1273}">
      <text>
        <r>
          <rPr>
            <sz val="9"/>
            <color indexed="81"/>
            <rFont val="Tahoma"/>
            <family val="2"/>
          </rPr>
          <t>Ponderación o valor relativo de este factor.</t>
        </r>
      </text>
    </comment>
    <comment ref="AH366" authorId="1" shapeId="0" xr:uid="{82381B6A-2D7A-4405-85C2-D351F7A7AE4A}">
      <text>
        <r>
          <rPr>
            <sz val="9"/>
            <color indexed="81"/>
            <rFont val="Tahoma"/>
            <family val="2"/>
          </rPr>
          <t>Ponderación o valor relativo de este factor.</t>
        </r>
      </text>
    </comment>
    <comment ref="AE367" authorId="1" shapeId="0" xr:uid="{4ADFF16B-FA32-4309-AB31-52D93F41AA44}">
      <text>
        <r>
          <rPr>
            <sz val="9"/>
            <color indexed="81"/>
            <rFont val="Tahoma"/>
            <family val="2"/>
          </rPr>
          <t>Ponderación o valor relativo de este factor.</t>
        </r>
      </text>
    </comment>
    <comment ref="AH367" authorId="1" shapeId="0" xr:uid="{C7BF1170-C57A-4976-8D11-C632DA58E24E}">
      <text>
        <r>
          <rPr>
            <sz val="9"/>
            <color indexed="81"/>
            <rFont val="Tahoma"/>
            <family val="2"/>
          </rPr>
          <t>Ponderación o valor relativo de este factor.</t>
        </r>
      </text>
    </comment>
    <comment ref="AE368" authorId="1" shapeId="0" xr:uid="{0B60A5E3-7C9F-4C44-B1B6-96D08CE4002A}">
      <text>
        <r>
          <rPr>
            <sz val="9"/>
            <color indexed="81"/>
            <rFont val="Tahoma"/>
            <family val="2"/>
          </rPr>
          <t>Ponderación o valor relativo de este factor.</t>
        </r>
      </text>
    </comment>
    <comment ref="AH368" authorId="1" shapeId="0" xr:uid="{70AA99A1-14A3-42A2-9BE3-0C5C00695FE8}">
      <text>
        <r>
          <rPr>
            <sz val="9"/>
            <color indexed="81"/>
            <rFont val="Tahoma"/>
            <family val="2"/>
          </rPr>
          <t>Ponderación o valor relativo de este factor.</t>
        </r>
      </text>
    </comment>
    <comment ref="AE369" authorId="1" shapeId="0" xr:uid="{81E67547-5ED3-42C8-88D4-5C7568FB3F60}">
      <text>
        <r>
          <rPr>
            <sz val="9"/>
            <color indexed="81"/>
            <rFont val="Tahoma"/>
            <family val="2"/>
          </rPr>
          <t>Ponderación o valor relativo de este factor.</t>
        </r>
      </text>
    </comment>
    <comment ref="AH369" authorId="1" shapeId="0" xr:uid="{4721C5C6-12B3-4DF8-9241-A26E09DD741A}">
      <text>
        <r>
          <rPr>
            <sz val="9"/>
            <color indexed="81"/>
            <rFont val="Tahoma"/>
            <family val="2"/>
          </rPr>
          <t>Ponderación o valor relativo de este factor.</t>
        </r>
      </text>
    </comment>
    <comment ref="AE370" authorId="1" shapeId="0" xr:uid="{8B38B01C-5269-496A-B17E-D3D17F90FF43}">
      <text>
        <r>
          <rPr>
            <sz val="9"/>
            <color indexed="81"/>
            <rFont val="Tahoma"/>
            <family val="2"/>
          </rPr>
          <t>Ponderación o valor relativo de este factor.</t>
        </r>
      </text>
    </comment>
    <comment ref="AH370" authorId="1" shapeId="0" xr:uid="{E1A1082E-0186-47BC-88F0-69E257A69340}">
      <text>
        <r>
          <rPr>
            <sz val="9"/>
            <color indexed="81"/>
            <rFont val="Tahoma"/>
            <family val="2"/>
          </rPr>
          <t>Ponderación o valor relativo de este factor.</t>
        </r>
      </text>
    </comment>
    <comment ref="B374" authorId="0" shapeId="0" xr:uid="{C7A877AE-589B-4AC9-9761-7D0DDAA8DFEF}">
      <text>
        <r>
          <rPr>
            <sz val="9"/>
            <color indexed="81"/>
            <rFont val="Arial"/>
            <family val="2"/>
          </rPr>
          <t xml:space="preserve">Habilite el contador de procesos ingresando en esta celda el </t>
        </r>
        <r>
          <rPr>
            <b/>
            <sz val="9"/>
            <color indexed="81"/>
            <rFont val="Arial"/>
            <family val="2"/>
          </rPr>
          <t>valor 1</t>
        </r>
      </text>
    </comment>
    <comment ref="Y374" authorId="0" shapeId="0" xr:uid="{EAEBC06F-23AE-400A-A5EB-D2D60FEAF320}">
      <text>
        <r>
          <rPr>
            <sz val="9"/>
            <color indexed="81"/>
            <rFont val="Arial"/>
            <family val="2"/>
          </rPr>
          <t>Encuentro personal "cara a cara" 
Llamadas telefónicas no controladas.</t>
        </r>
      </text>
    </comment>
    <comment ref="AE374" authorId="1" shapeId="0" xr:uid="{B4FE2D2C-A0A8-4577-A4DF-4EA9904C2898}">
      <text>
        <r>
          <rPr>
            <sz val="9"/>
            <color indexed="81"/>
            <rFont val="Tahoma"/>
            <family val="2"/>
          </rPr>
          <t>Ponderación o valor relativo de este factor.</t>
        </r>
      </text>
    </comment>
    <comment ref="AH374" authorId="1" shapeId="0" xr:uid="{61E684DD-6F40-400D-82B9-A8116FE7E8FE}">
      <text>
        <r>
          <rPr>
            <sz val="9"/>
            <color indexed="81"/>
            <rFont val="Tahoma"/>
            <family val="2"/>
          </rPr>
          <t>Ponderación o valor relativo de este factor.</t>
        </r>
      </text>
    </comment>
    <comment ref="AD375" authorId="0" shapeId="0" xr:uid="{2E54ED54-A97F-4699-AB9C-B3518EE5D8C3}">
      <text>
        <r>
          <rPr>
            <sz val="9"/>
            <color indexed="81"/>
            <rFont val="Arial"/>
            <family val="2"/>
          </rPr>
          <t>Una unidad organizacional puede ser una dirección, departamento, sección, etc., que configura una determinada organización.</t>
        </r>
      </text>
    </comment>
    <comment ref="AE375" authorId="1" shapeId="0" xr:uid="{3ED3BE00-8F1F-401B-8AB9-DD762F233268}">
      <text>
        <r>
          <rPr>
            <sz val="9"/>
            <color indexed="81"/>
            <rFont val="Tahoma"/>
            <family val="2"/>
          </rPr>
          <t>Ponderación o valor relativo de este factor.</t>
        </r>
      </text>
    </comment>
    <comment ref="AH375" authorId="1" shapeId="0" xr:uid="{1E4BD356-A0E5-4E0B-B1B7-AB9999513FB3}">
      <text>
        <r>
          <rPr>
            <sz val="9"/>
            <color indexed="81"/>
            <rFont val="Tahoma"/>
            <family val="2"/>
          </rPr>
          <t>Ponderación o valor relativo de este factor.</t>
        </r>
      </text>
    </comment>
    <comment ref="AE376" authorId="1" shapeId="0" xr:uid="{4C686242-F044-44F0-BDAD-E0B82C2627A9}">
      <text>
        <r>
          <rPr>
            <sz val="9"/>
            <color indexed="81"/>
            <rFont val="Tahoma"/>
            <family val="2"/>
          </rPr>
          <t>Ponderación o valor relativo de este factor.</t>
        </r>
      </text>
    </comment>
    <comment ref="AH376" authorId="1" shapeId="0" xr:uid="{E42A7211-FADD-43DC-8AC7-C5C61D1B1AA5}">
      <text>
        <r>
          <rPr>
            <sz val="9"/>
            <color indexed="81"/>
            <rFont val="Tahoma"/>
            <family val="2"/>
          </rPr>
          <t>Ponderación o valor relativo de este factor.</t>
        </r>
      </text>
    </comment>
    <comment ref="AE377" authorId="1" shapeId="0" xr:uid="{745CAB91-682D-4278-BCCF-4877BF864828}">
      <text>
        <r>
          <rPr>
            <sz val="9"/>
            <color indexed="81"/>
            <rFont val="Tahoma"/>
            <family val="2"/>
          </rPr>
          <t>Ponderación o valor relativo de este factor.</t>
        </r>
      </text>
    </comment>
    <comment ref="AH377" authorId="1" shapeId="0" xr:uid="{F57ACCDE-3904-49F9-8340-C652FC98A2BB}">
      <text>
        <r>
          <rPr>
            <sz val="9"/>
            <color indexed="81"/>
            <rFont val="Tahoma"/>
            <family val="2"/>
          </rPr>
          <t>Ponderación o valor relativo de este factor.</t>
        </r>
      </text>
    </comment>
    <comment ref="AE378" authorId="1" shapeId="0" xr:uid="{45F0337C-BCB4-4C8B-97BC-07AD1404F40A}">
      <text>
        <r>
          <rPr>
            <sz val="9"/>
            <color indexed="81"/>
            <rFont val="Tahoma"/>
            <family val="2"/>
          </rPr>
          <t>Ponderación o valor relativo de este factor.</t>
        </r>
      </text>
    </comment>
    <comment ref="AH378" authorId="1" shapeId="0" xr:uid="{5BB3E446-86FE-454A-A3AD-8BFDEC0DA43C}">
      <text>
        <r>
          <rPr>
            <sz val="9"/>
            <color indexed="81"/>
            <rFont val="Tahoma"/>
            <family val="2"/>
          </rPr>
          <t>Ponderación o valor relativo de este factor.</t>
        </r>
      </text>
    </comment>
    <comment ref="AE379" authorId="1" shapeId="0" xr:uid="{20AD066B-6D92-42AB-B400-041C5AEA197C}">
      <text>
        <r>
          <rPr>
            <sz val="9"/>
            <color indexed="81"/>
            <rFont val="Tahoma"/>
            <family val="2"/>
          </rPr>
          <t>Ponderación o valor relativo de este factor.</t>
        </r>
      </text>
    </comment>
    <comment ref="AH379" authorId="1" shapeId="0" xr:uid="{02C1503E-9855-4064-9760-D5994130DB16}">
      <text>
        <r>
          <rPr>
            <sz val="9"/>
            <color indexed="81"/>
            <rFont val="Tahoma"/>
            <family val="2"/>
          </rPr>
          <t>Ponderación o valor relativo de este factor.</t>
        </r>
      </text>
    </comment>
    <comment ref="AE380" authorId="1" shapeId="0" xr:uid="{1AD26B1B-4C38-40DF-A9E3-D8A866EBD474}">
      <text>
        <r>
          <rPr>
            <sz val="9"/>
            <color indexed="81"/>
            <rFont val="Tahoma"/>
            <family val="2"/>
          </rPr>
          <t>Ponderación o valor relativo de este factor.</t>
        </r>
      </text>
    </comment>
    <comment ref="AH380" authorId="1" shapeId="0" xr:uid="{17D21FFC-E267-4D0F-8AE3-8B97992C1516}">
      <text>
        <r>
          <rPr>
            <sz val="9"/>
            <color indexed="81"/>
            <rFont val="Tahoma"/>
            <family val="2"/>
          </rPr>
          <t>Ponderación o valor relativo de este factor.</t>
        </r>
      </text>
    </comment>
    <comment ref="AE381" authorId="1" shapeId="0" xr:uid="{E6273CDB-54AF-4970-B165-AC6CDAF7C2F6}">
      <text>
        <r>
          <rPr>
            <sz val="9"/>
            <color indexed="81"/>
            <rFont val="Tahoma"/>
            <family val="2"/>
          </rPr>
          <t>Ponderación o valor relativo de este factor.</t>
        </r>
      </text>
    </comment>
    <comment ref="AH381" authorId="1" shapeId="0" xr:uid="{B28705A9-0ED3-4C54-A965-0F7AE03365A1}">
      <text>
        <r>
          <rPr>
            <sz val="9"/>
            <color indexed="81"/>
            <rFont val="Tahoma"/>
            <family val="2"/>
          </rPr>
          <t>Ponderación o valor relativo de este factor.</t>
        </r>
      </text>
    </comment>
    <comment ref="AE382" authorId="1" shapeId="0" xr:uid="{B38551D7-7934-4CA5-98E4-E71AE1043073}">
      <text>
        <r>
          <rPr>
            <sz val="9"/>
            <color indexed="81"/>
            <rFont val="Tahoma"/>
            <family val="2"/>
          </rPr>
          <t>Ponderación o valor relativo de este factor.</t>
        </r>
      </text>
    </comment>
    <comment ref="AH382" authorId="1" shapeId="0" xr:uid="{BD8A260B-C900-4309-86F5-2EC13C5176DC}">
      <text>
        <r>
          <rPr>
            <sz val="9"/>
            <color indexed="81"/>
            <rFont val="Tahoma"/>
            <family val="2"/>
          </rPr>
          <t>Ponderación o valor relativo de este factor.</t>
        </r>
      </text>
    </comment>
    <comment ref="AE383" authorId="1" shapeId="0" xr:uid="{FE80AAF5-8606-4C6A-AFC6-91E5BA99F7EC}">
      <text>
        <r>
          <rPr>
            <sz val="9"/>
            <color indexed="81"/>
            <rFont val="Tahoma"/>
            <family val="2"/>
          </rPr>
          <t>Ponderación o valor relativo de este factor.</t>
        </r>
      </text>
    </comment>
    <comment ref="AH383" authorId="1" shapeId="0" xr:uid="{5114FA32-4626-4B13-8FD4-99455493A426}">
      <text>
        <r>
          <rPr>
            <sz val="9"/>
            <color indexed="81"/>
            <rFont val="Tahoma"/>
            <family val="2"/>
          </rPr>
          <t>Ponderación o valor relativo de este factor.</t>
        </r>
      </text>
    </comment>
    <comment ref="AE384" authorId="1" shapeId="0" xr:uid="{AE2BAE69-7615-404B-8169-B03C5A060E28}">
      <text>
        <r>
          <rPr>
            <sz val="9"/>
            <color indexed="81"/>
            <rFont val="Tahoma"/>
            <family val="2"/>
          </rPr>
          <t>Ponderación o valor relativo de este factor.</t>
        </r>
      </text>
    </comment>
    <comment ref="AH384" authorId="1" shapeId="0" xr:uid="{79ECC433-1CE2-45AD-BB40-EF649213C620}">
      <text>
        <r>
          <rPr>
            <sz val="9"/>
            <color indexed="81"/>
            <rFont val="Tahoma"/>
            <family val="2"/>
          </rPr>
          <t>Ponderación o valor relativo de este factor.</t>
        </r>
      </text>
    </comment>
    <comment ref="AE385" authorId="1" shapeId="0" xr:uid="{C2F315AA-00E5-4299-886F-C2BDBCD22BCE}">
      <text>
        <r>
          <rPr>
            <sz val="9"/>
            <color indexed="81"/>
            <rFont val="Tahoma"/>
            <family val="2"/>
          </rPr>
          <t>Ponderación o valor relativo de este factor.</t>
        </r>
      </text>
    </comment>
    <comment ref="AH385" authorId="1" shapeId="0" xr:uid="{B4F3F9A1-78DB-4EB6-B9D3-8FF8DD2DC8A2}">
      <text>
        <r>
          <rPr>
            <sz val="9"/>
            <color indexed="81"/>
            <rFont val="Tahoma"/>
            <family val="2"/>
          </rPr>
          <t>Ponderación o valor relativo de este factor.</t>
        </r>
      </text>
    </comment>
    <comment ref="AE386" authorId="1" shapeId="0" xr:uid="{FD1B2422-D940-418A-B226-E07F392BE083}">
      <text>
        <r>
          <rPr>
            <sz val="9"/>
            <color indexed="81"/>
            <rFont val="Tahoma"/>
            <family val="2"/>
          </rPr>
          <t>Ponderación o valor relativo de este factor.</t>
        </r>
      </text>
    </comment>
    <comment ref="AH386" authorId="1" shapeId="0" xr:uid="{3D24D926-E99E-4E4F-884F-DD7510659CE6}">
      <text>
        <r>
          <rPr>
            <sz val="9"/>
            <color indexed="81"/>
            <rFont val="Tahoma"/>
            <family val="2"/>
          </rPr>
          <t>Ponderación o valor relativo de este factor.</t>
        </r>
      </text>
    </comment>
    <comment ref="B390" authorId="0" shapeId="0" xr:uid="{03B851D8-C77F-44B6-A557-F635C09D0DB9}">
      <text>
        <r>
          <rPr>
            <sz val="9"/>
            <color indexed="81"/>
            <rFont val="Arial"/>
            <family val="2"/>
          </rPr>
          <t xml:space="preserve">Habilite el contador de procesos ingresando en esta celda el </t>
        </r>
        <r>
          <rPr>
            <b/>
            <sz val="9"/>
            <color indexed="81"/>
            <rFont val="Arial"/>
            <family val="2"/>
          </rPr>
          <t>valor 1</t>
        </r>
      </text>
    </comment>
    <comment ref="Y390" authorId="0" shapeId="0" xr:uid="{81ECCEE7-7529-4CCF-9FF2-3B55FFE81EF1}">
      <text>
        <r>
          <rPr>
            <sz val="9"/>
            <color indexed="81"/>
            <rFont val="Arial"/>
            <family val="2"/>
          </rPr>
          <t>Encuentro personal "cara a cara" 
Llamadas telefónicas no controladas.</t>
        </r>
      </text>
    </comment>
    <comment ref="AE390" authorId="1" shapeId="0" xr:uid="{F1C30BB3-0919-4EB8-B8F2-E703AA325D5C}">
      <text>
        <r>
          <rPr>
            <sz val="9"/>
            <color indexed="81"/>
            <rFont val="Tahoma"/>
            <family val="2"/>
          </rPr>
          <t>Ponderación o valor relativo de este factor.</t>
        </r>
      </text>
    </comment>
    <comment ref="AH390" authorId="1" shapeId="0" xr:uid="{1A576F5A-81AA-4AC6-A431-BCC2CD4EB6DC}">
      <text>
        <r>
          <rPr>
            <sz val="9"/>
            <color indexed="81"/>
            <rFont val="Tahoma"/>
            <family val="2"/>
          </rPr>
          <t>Ponderación o valor relativo de este factor.</t>
        </r>
      </text>
    </comment>
    <comment ref="AD391" authorId="0" shapeId="0" xr:uid="{A462703A-3387-4C35-AD72-64C1A41AB889}">
      <text>
        <r>
          <rPr>
            <sz val="9"/>
            <color indexed="81"/>
            <rFont val="Arial"/>
            <family val="2"/>
          </rPr>
          <t>Una unidad organizacional puede ser una dirección, departamento, sección, etc., que configura una determinada organización.</t>
        </r>
      </text>
    </comment>
    <comment ref="AE391" authorId="1" shapeId="0" xr:uid="{AB1C7FB2-F2D3-44F8-8D28-9C2A661FFC60}">
      <text>
        <r>
          <rPr>
            <sz val="9"/>
            <color indexed="81"/>
            <rFont val="Tahoma"/>
            <family val="2"/>
          </rPr>
          <t>Ponderación o valor relativo de este factor.</t>
        </r>
      </text>
    </comment>
    <comment ref="AH391" authorId="1" shapeId="0" xr:uid="{C0017202-6A83-4147-ADDC-052F2F2F75BC}">
      <text>
        <r>
          <rPr>
            <sz val="9"/>
            <color indexed="81"/>
            <rFont val="Tahoma"/>
            <family val="2"/>
          </rPr>
          <t>Ponderación o valor relativo de este factor.</t>
        </r>
      </text>
    </comment>
    <comment ref="AE392" authorId="1" shapeId="0" xr:uid="{2EE7F1C4-AF92-4D62-817F-E594540C2654}">
      <text>
        <r>
          <rPr>
            <sz val="9"/>
            <color indexed="81"/>
            <rFont val="Tahoma"/>
            <family val="2"/>
          </rPr>
          <t>Ponderación o valor relativo de este factor.</t>
        </r>
      </text>
    </comment>
    <comment ref="AH392" authorId="1" shapeId="0" xr:uid="{D520DB1B-3B52-43CF-9641-17F251FAD1B0}">
      <text>
        <r>
          <rPr>
            <sz val="9"/>
            <color indexed="81"/>
            <rFont val="Tahoma"/>
            <family val="2"/>
          </rPr>
          <t>Ponderación o valor relativo de este factor.</t>
        </r>
      </text>
    </comment>
    <comment ref="AE393" authorId="1" shapeId="0" xr:uid="{62F66D36-9FB1-4643-AEA0-D75F1709EE97}">
      <text>
        <r>
          <rPr>
            <sz val="9"/>
            <color indexed="81"/>
            <rFont val="Tahoma"/>
            <family val="2"/>
          </rPr>
          <t>Ponderación o valor relativo de este factor.</t>
        </r>
      </text>
    </comment>
    <comment ref="AH393" authorId="1" shapeId="0" xr:uid="{5B3362C4-01C3-4C2D-BCE9-D83B99DE868F}">
      <text>
        <r>
          <rPr>
            <sz val="9"/>
            <color indexed="81"/>
            <rFont val="Tahoma"/>
            <family val="2"/>
          </rPr>
          <t>Ponderación o valor relativo de este factor.</t>
        </r>
      </text>
    </comment>
    <comment ref="AE394" authorId="1" shapeId="0" xr:uid="{51C7675A-808D-4E69-8E8E-0A827F22CB24}">
      <text>
        <r>
          <rPr>
            <sz val="9"/>
            <color indexed="81"/>
            <rFont val="Tahoma"/>
            <family val="2"/>
          </rPr>
          <t>Ponderación o valor relativo de este factor.</t>
        </r>
      </text>
    </comment>
    <comment ref="AH394" authorId="1" shapeId="0" xr:uid="{4C3F83FD-3847-4379-B9D3-47DA3531B52A}">
      <text>
        <r>
          <rPr>
            <sz val="9"/>
            <color indexed="81"/>
            <rFont val="Tahoma"/>
            <family val="2"/>
          </rPr>
          <t>Ponderación o valor relativo de este factor.</t>
        </r>
      </text>
    </comment>
    <comment ref="AE395" authorId="1" shapeId="0" xr:uid="{3546406E-75C1-4342-BC81-F15749E9C595}">
      <text>
        <r>
          <rPr>
            <sz val="9"/>
            <color indexed="81"/>
            <rFont val="Tahoma"/>
            <family val="2"/>
          </rPr>
          <t>Ponderación o valor relativo de este factor.</t>
        </r>
      </text>
    </comment>
    <comment ref="AH395" authorId="1" shapeId="0" xr:uid="{327EB01E-7440-4A2B-9348-47539F15FCDD}">
      <text>
        <r>
          <rPr>
            <sz val="9"/>
            <color indexed="81"/>
            <rFont val="Tahoma"/>
            <family val="2"/>
          </rPr>
          <t>Ponderación o valor relativo de este factor.</t>
        </r>
      </text>
    </comment>
    <comment ref="AE396" authorId="1" shapeId="0" xr:uid="{256DCB7A-1659-4754-AB06-19FFC31D2E23}">
      <text>
        <r>
          <rPr>
            <sz val="9"/>
            <color indexed="81"/>
            <rFont val="Tahoma"/>
            <family val="2"/>
          </rPr>
          <t>Ponderación o valor relativo de este factor.</t>
        </r>
      </text>
    </comment>
    <comment ref="AH396" authorId="1" shapeId="0" xr:uid="{33617691-A25A-4215-8BEF-B8924A4C397D}">
      <text>
        <r>
          <rPr>
            <sz val="9"/>
            <color indexed="81"/>
            <rFont val="Tahoma"/>
            <family val="2"/>
          </rPr>
          <t>Ponderación o valor relativo de este factor.</t>
        </r>
      </text>
    </comment>
    <comment ref="AE397" authorId="1" shapeId="0" xr:uid="{097A1EC0-4DF9-45F0-BEAE-D20CA0A01B22}">
      <text>
        <r>
          <rPr>
            <sz val="9"/>
            <color indexed="81"/>
            <rFont val="Tahoma"/>
            <family val="2"/>
          </rPr>
          <t>Ponderación o valor relativo de este factor.</t>
        </r>
      </text>
    </comment>
    <comment ref="AH397" authorId="1" shapeId="0" xr:uid="{17D86BB4-D5C1-4675-B201-42901D5677F1}">
      <text>
        <r>
          <rPr>
            <sz val="9"/>
            <color indexed="81"/>
            <rFont val="Tahoma"/>
            <family val="2"/>
          </rPr>
          <t>Ponderación o valor relativo de este factor.</t>
        </r>
      </text>
    </comment>
    <comment ref="AE398" authorId="1" shapeId="0" xr:uid="{02A01065-7E5F-4BF3-8A10-553DBE46B234}">
      <text>
        <r>
          <rPr>
            <sz val="9"/>
            <color indexed="81"/>
            <rFont val="Tahoma"/>
            <family val="2"/>
          </rPr>
          <t>Ponderación o valor relativo de este factor.</t>
        </r>
      </text>
    </comment>
    <comment ref="AH398" authorId="1" shapeId="0" xr:uid="{86443334-2175-469A-A455-B0FD42E8AD5B}">
      <text>
        <r>
          <rPr>
            <sz val="9"/>
            <color indexed="81"/>
            <rFont val="Tahoma"/>
            <family val="2"/>
          </rPr>
          <t>Ponderación o valor relativo de este factor.</t>
        </r>
      </text>
    </comment>
    <comment ref="AE399" authorId="1" shapeId="0" xr:uid="{A8DFCD39-31F7-4741-99AB-EAF9E2B1020F}">
      <text>
        <r>
          <rPr>
            <sz val="9"/>
            <color indexed="81"/>
            <rFont val="Tahoma"/>
            <family val="2"/>
          </rPr>
          <t>Ponderación o valor relativo de este factor.</t>
        </r>
      </text>
    </comment>
    <comment ref="AH399" authorId="1" shapeId="0" xr:uid="{8BC038B9-C3DF-4F1E-B8F8-F184CE220BCC}">
      <text>
        <r>
          <rPr>
            <sz val="9"/>
            <color indexed="81"/>
            <rFont val="Tahoma"/>
            <family val="2"/>
          </rPr>
          <t>Ponderación o valor relativo de este factor.</t>
        </r>
      </text>
    </comment>
    <comment ref="AE400" authorId="1" shapeId="0" xr:uid="{DBC56B26-3841-4DC1-B052-74EF8CBE4078}">
      <text>
        <r>
          <rPr>
            <sz val="9"/>
            <color indexed="81"/>
            <rFont val="Tahoma"/>
            <family val="2"/>
          </rPr>
          <t>Ponderación o valor relativo de este factor.</t>
        </r>
      </text>
    </comment>
    <comment ref="AH400" authorId="1" shapeId="0" xr:uid="{36B3202B-B2CF-4A18-B9B5-01B0200F1660}">
      <text>
        <r>
          <rPr>
            <sz val="9"/>
            <color indexed="81"/>
            <rFont val="Tahoma"/>
            <family val="2"/>
          </rPr>
          <t>Ponderación o valor relativo de este factor.</t>
        </r>
      </text>
    </comment>
    <comment ref="AE401" authorId="1" shapeId="0" xr:uid="{420D5B0C-6F04-41DE-8576-12A3EEFC379B}">
      <text>
        <r>
          <rPr>
            <sz val="9"/>
            <color indexed="81"/>
            <rFont val="Tahoma"/>
            <family val="2"/>
          </rPr>
          <t>Ponderación o valor relativo de este factor.</t>
        </r>
      </text>
    </comment>
    <comment ref="AH401" authorId="1" shapeId="0" xr:uid="{13B86FE3-E916-4FD5-BA29-339E0BAD1D15}">
      <text>
        <r>
          <rPr>
            <sz val="9"/>
            <color indexed="81"/>
            <rFont val="Tahoma"/>
            <family val="2"/>
          </rPr>
          <t>Ponderación o valor relativo de este factor.</t>
        </r>
      </text>
    </comment>
    <comment ref="AE402" authorId="1" shapeId="0" xr:uid="{A647DDBD-59A2-43A1-9DA4-9B6D478FB040}">
      <text>
        <r>
          <rPr>
            <sz val="9"/>
            <color indexed="81"/>
            <rFont val="Tahoma"/>
            <family val="2"/>
          </rPr>
          <t>Ponderación o valor relativo de este factor.</t>
        </r>
      </text>
    </comment>
    <comment ref="AH402" authorId="1" shapeId="0" xr:uid="{066E6EEA-4B78-4EE9-8F5F-A2A529ED5E45}">
      <text>
        <r>
          <rPr>
            <sz val="9"/>
            <color indexed="81"/>
            <rFont val="Tahoma"/>
            <family val="2"/>
          </rPr>
          <t>Ponderación o valor relativo de este factor.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Alberto Edmundo Ocampos Ávalos</author>
    <author>Asus</author>
  </authors>
  <commentList>
    <comment ref="B6" authorId="0" shapeId="0" xr:uid="{00000000-0006-0000-0000-000001000000}">
      <text>
        <r>
          <rPr>
            <sz val="9"/>
            <color indexed="81"/>
            <rFont val="Arial"/>
            <family val="2"/>
          </rPr>
          <t xml:space="preserve">Habilite el contador de procesos ingresando en esta celda el </t>
        </r>
        <r>
          <rPr>
            <b/>
            <sz val="9"/>
            <color indexed="81"/>
            <rFont val="Arial"/>
            <family val="2"/>
          </rPr>
          <t>valor 1</t>
        </r>
      </text>
    </comment>
    <comment ref="Y6" authorId="0" shapeId="0" xr:uid="{00000000-0006-0000-0000-000002000000}">
      <text>
        <r>
          <rPr>
            <sz val="9"/>
            <color indexed="81"/>
            <rFont val="Arial"/>
            <family val="2"/>
          </rPr>
          <t>Encuentro personal "cara a cara" 
Llamadas telefónicas no controladas.</t>
        </r>
      </text>
    </comment>
    <comment ref="AE6" authorId="1" shapeId="0" xr:uid="{00000000-0006-0000-0000-000003000000}">
      <text>
        <r>
          <rPr>
            <sz val="9"/>
            <color indexed="81"/>
            <rFont val="Tahoma"/>
            <family val="2"/>
          </rPr>
          <t>Ponderación o valor relativo de este factor.</t>
        </r>
      </text>
    </comment>
    <comment ref="AH6" authorId="1" shapeId="0" xr:uid="{00000000-0006-0000-0000-000004000000}">
      <text>
        <r>
          <rPr>
            <sz val="9"/>
            <color indexed="81"/>
            <rFont val="Tahoma"/>
            <family val="2"/>
          </rPr>
          <t>Ponderación o valor relativo de este factor.</t>
        </r>
      </text>
    </comment>
    <comment ref="AD7" authorId="0" shapeId="0" xr:uid="{00000000-0006-0000-0000-000005000000}">
      <text>
        <r>
          <rPr>
            <sz val="9"/>
            <color indexed="81"/>
            <rFont val="Arial"/>
            <family val="2"/>
          </rPr>
          <t>Una unidad organizacional puede ser una dirección, departamento, sección, etc., que configura una determinada organización.</t>
        </r>
      </text>
    </comment>
    <comment ref="AE7" authorId="1" shapeId="0" xr:uid="{00000000-0006-0000-0000-000006000000}">
      <text>
        <r>
          <rPr>
            <sz val="9"/>
            <color indexed="81"/>
            <rFont val="Tahoma"/>
            <family val="2"/>
          </rPr>
          <t>Ponderación o valor relativo de este factor.</t>
        </r>
      </text>
    </comment>
    <comment ref="AH7" authorId="1" shapeId="0" xr:uid="{00000000-0006-0000-0000-000007000000}">
      <text>
        <r>
          <rPr>
            <sz val="9"/>
            <color indexed="81"/>
            <rFont val="Tahoma"/>
            <family val="2"/>
          </rPr>
          <t>Ponderación o valor relativo de este factor.</t>
        </r>
      </text>
    </comment>
    <comment ref="AE8" authorId="1" shapeId="0" xr:uid="{00000000-0006-0000-0000-000008000000}">
      <text>
        <r>
          <rPr>
            <sz val="9"/>
            <color indexed="81"/>
            <rFont val="Tahoma"/>
            <family val="2"/>
          </rPr>
          <t>Ponderación o valor relativo de este factor.</t>
        </r>
      </text>
    </comment>
    <comment ref="AH8" authorId="1" shapeId="0" xr:uid="{00000000-0006-0000-0000-000009000000}">
      <text>
        <r>
          <rPr>
            <sz val="9"/>
            <color indexed="81"/>
            <rFont val="Tahoma"/>
            <family val="2"/>
          </rPr>
          <t>Ponderación o valor relativo de este factor.</t>
        </r>
      </text>
    </comment>
    <comment ref="AE9" authorId="1" shapeId="0" xr:uid="{00000000-0006-0000-0000-00000A000000}">
      <text>
        <r>
          <rPr>
            <sz val="9"/>
            <color indexed="81"/>
            <rFont val="Tahoma"/>
            <family val="2"/>
          </rPr>
          <t>Ponderación o valor relativo de este factor.</t>
        </r>
      </text>
    </comment>
    <comment ref="AH9" authorId="1" shapeId="0" xr:uid="{00000000-0006-0000-0000-00000B000000}">
      <text>
        <r>
          <rPr>
            <sz val="9"/>
            <color indexed="81"/>
            <rFont val="Tahoma"/>
            <family val="2"/>
          </rPr>
          <t>Ponderación o valor relativo de este factor.</t>
        </r>
      </text>
    </comment>
    <comment ref="AE10" authorId="1" shapeId="0" xr:uid="{00000000-0006-0000-0000-00000C000000}">
      <text>
        <r>
          <rPr>
            <sz val="9"/>
            <color indexed="81"/>
            <rFont val="Tahoma"/>
            <family val="2"/>
          </rPr>
          <t>Ponderación o valor relativo de este factor.</t>
        </r>
      </text>
    </comment>
    <comment ref="AH10" authorId="1" shapeId="0" xr:uid="{00000000-0006-0000-0000-00000D000000}">
      <text>
        <r>
          <rPr>
            <sz val="9"/>
            <color indexed="81"/>
            <rFont val="Tahoma"/>
            <family val="2"/>
          </rPr>
          <t>Ponderación o valor relativo de este factor.</t>
        </r>
      </text>
    </comment>
    <comment ref="AE11" authorId="1" shapeId="0" xr:uid="{00000000-0006-0000-0000-00000E000000}">
      <text>
        <r>
          <rPr>
            <sz val="9"/>
            <color indexed="81"/>
            <rFont val="Tahoma"/>
            <family val="2"/>
          </rPr>
          <t>Ponderación o valor relativo de este factor.</t>
        </r>
      </text>
    </comment>
    <comment ref="AH11" authorId="1" shapeId="0" xr:uid="{00000000-0006-0000-0000-00000F000000}">
      <text>
        <r>
          <rPr>
            <sz val="9"/>
            <color indexed="81"/>
            <rFont val="Tahoma"/>
            <family val="2"/>
          </rPr>
          <t>Ponderación o valor relativo de este factor.</t>
        </r>
      </text>
    </comment>
    <comment ref="AE12" authorId="1" shapeId="0" xr:uid="{00000000-0006-0000-0000-000010000000}">
      <text>
        <r>
          <rPr>
            <sz val="9"/>
            <color indexed="81"/>
            <rFont val="Tahoma"/>
            <family val="2"/>
          </rPr>
          <t>Ponderación o valor relativo de este factor.</t>
        </r>
      </text>
    </comment>
    <comment ref="AH12" authorId="1" shapeId="0" xr:uid="{00000000-0006-0000-0000-000011000000}">
      <text>
        <r>
          <rPr>
            <sz val="9"/>
            <color indexed="81"/>
            <rFont val="Tahoma"/>
            <family val="2"/>
          </rPr>
          <t>Ponderación o valor relativo de este factor.</t>
        </r>
      </text>
    </comment>
    <comment ref="Y13" authorId="1" shapeId="0" xr:uid="{00000000-0006-0000-0000-000012000000}">
      <text>
        <r>
          <rPr>
            <sz val="9"/>
            <color indexed="81"/>
            <rFont val="Arial"/>
            <family val="2"/>
          </rPr>
          <t>Se considera que las sanciones que se aplican desde la funciòn Pública no son lo suficientemente fuertes y disuasivas</t>
        </r>
      </text>
    </comment>
    <comment ref="AE13" authorId="1" shapeId="0" xr:uid="{00000000-0006-0000-0000-000013000000}">
      <text>
        <r>
          <rPr>
            <sz val="9"/>
            <color indexed="81"/>
            <rFont val="Tahoma"/>
            <family val="2"/>
          </rPr>
          <t>Ponderación o valor relativo de este factor.</t>
        </r>
      </text>
    </comment>
    <comment ref="AH13" authorId="1" shapeId="0" xr:uid="{00000000-0006-0000-0000-000014000000}">
      <text>
        <r>
          <rPr>
            <sz val="9"/>
            <color indexed="81"/>
            <rFont val="Tahoma"/>
            <family val="2"/>
          </rPr>
          <t>Ponderación o valor relativo de este factor.</t>
        </r>
      </text>
    </comment>
    <comment ref="AE14" authorId="1" shapeId="0" xr:uid="{00000000-0006-0000-0000-000015000000}">
      <text>
        <r>
          <rPr>
            <sz val="9"/>
            <color indexed="81"/>
            <rFont val="Tahoma"/>
            <family val="2"/>
          </rPr>
          <t>Ponderación o valor relativo de este factor.</t>
        </r>
      </text>
    </comment>
    <comment ref="AH14" authorId="1" shapeId="0" xr:uid="{00000000-0006-0000-0000-000016000000}">
      <text>
        <r>
          <rPr>
            <sz val="9"/>
            <color indexed="81"/>
            <rFont val="Tahoma"/>
            <family val="2"/>
          </rPr>
          <t>Ponderación o valor relativo de este factor.</t>
        </r>
      </text>
    </comment>
    <comment ref="Y15" authorId="1" shapeId="0" xr:uid="{00000000-0006-0000-0000-000017000000}">
      <text>
        <r>
          <rPr>
            <sz val="9"/>
            <color indexed="81"/>
            <rFont val="Arial"/>
            <family val="2"/>
          </rPr>
          <t>Se cuenta con un plan anticorrupciòn en el cual se consideran actividades de concientizaciòn, pero las mismas aun no han sido implementadas de manera efectiva.</t>
        </r>
      </text>
    </comment>
    <comment ref="AE15" authorId="1" shapeId="0" xr:uid="{00000000-0006-0000-0000-000018000000}">
      <text>
        <r>
          <rPr>
            <sz val="9"/>
            <color indexed="81"/>
            <rFont val="Tahoma"/>
            <family val="2"/>
          </rPr>
          <t>Ponderación o valor relativo de este factor.</t>
        </r>
      </text>
    </comment>
    <comment ref="AH15" authorId="1" shapeId="0" xr:uid="{00000000-0006-0000-0000-000019000000}">
      <text>
        <r>
          <rPr>
            <sz val="9"/>
            <color indexed="81"/>
            <rFont val="Tahoma"/>
            <family val="2"/>
          </rPr>
          <t>Ponderación o valor relativo de este factor.</t>
        </r>
      </text>
    </comment>
    <comment ref="AE16" authorId="1" shapeId="0" xr:uid="{00000000-0006-0000-0000-00001A000000}">
      <text>
        <r>
          <rPr>
            <sz val="9"/>
            <color indexed="81"/>
            <rFont val="Tahoma"/>
            <family val="2"/>
          </rPr>
          <t>Ponderación o valor relativo de este factor.</t>
        </r>
      </text>
    </comment>
    <comment ref="AH16" authorId="1" shapeId="0" xr:uid="{00000000-0006-0000-0000-00001B000000}">
      <text>
        <r>
          <rPr>
            <sz val="9"/>
            <color indexed="81"/>
            <rFont val="Tahoma"/>
            <family val="2"/>
          </rPr>
          <t>Ponderación o valor relativo de este factor.</t>
        </r>
      </text>
    </comment>
    <comment ref="AE17" authorId="1" shapeId="0" xr:uid="{00000000-0006-0000-0000-00001C000000}">
      <text>
        <r>
          <rPr>
            <sz val="9"/>
            <color indexed="81"/>
            <rFont val="Tahoma"/>
            <family val="2"/>
          </rPr>
          <t>Ponderación o valor relativo de este factor.</t>
        </r>
      </text>
    </comment>
    <comment ref="AH17" authorId="1" shapeId="0" xr:uid="{00000000-0006-0000-0000-00001D000000}">
      <text>
        <r>
          <rPr>
            <sz val="9"/>
            <color indexed="81"/>
            <rFont val="Tahoma"/>
            <family val="2"/>
          </rPr>
          <t>Ponderación o valor relativo de este factor.</t>
        </r>
      </text>
    </comment>
    <comment ref="AE18" authorId="1" shapeId="0" xr:uid="{00000000-0006-0000-0000-00001E000000}">
      <text>
        <r>
          <rPr>
            <sz val="9"/>
            <color indexed="81"/>
            <rFont val="Tahoma"/>
            <family val="2"/>
          </rPr>
          <t>Ponderación o valor relativo de este factor.</t>
        </r>
      </text>
    </comment>
    <comment ref="AH18" authorId="1" shapeId="0" xr:uid="{00000000-0006-0000-0000-00001F000000}">
      <text>
        <r>
          <rPr>
            <sz val="9"/>
            <color indexed="81"/>
            <rFont val="Tahoma"/>
            <family val="2"/>
          </rPr>
          <t>Ponderación o valor relativo de este factor.</t>
        </r>
      </text>
    </comment>
    <comment ref="B22" authorId="0" shapeId="0" xr:uid="{00000000-0006-0000-0000-000020000000}">
      <text>
        <r>
          <rPr>
            <sz val="9"/>
            <color indexed="81"/>
            <rFont val="Arial"/>
            <family val="2"/>
          </rPr>
          <t xml:space="preserve">Habilite el contador de procesos ingresando en esta celda el </t>
        </r>
        <r>
          <rPr>
            <b/>
            <sz val="9"/>
            <color indexed="81"/>
            <rFont val="Arial"/>
            <family val="2"/>
          </rPr>
          <t>valor 1</t>
        </r>
      </text>
    </comment>
    <comment ref="Y22" authorId="0" shapeId="0" xr:uid="{00000000-0006-0000-0000-000021000000}">
      <text>
        <r>
          <rPr>
            <sz val="9"/>
            <color indexed="81"/>
            <rFont val="Arial"/>
            <family val="2"/>
          </rPr>
          <t>Encuentro personal "cara a cara" 
Llamadas telefónicas no controladas.</t>
        </r>
      </text>
    </comment>
    <comment ref="AE22" authorId="1" shapeId="0" xr:uid="{00000000-0006-0000-0000-000022000000}">
      <text>
        <r>
          <rPr>
            <sz val="9"/>
            <color indexed="81"/>
            <rFont val="Tahoma"/>
            <family val="2"/>
          </rPr>
          <t>Ponderación o valor relativo de este factor.</t>
        </r>
      </text>
    </comment>
    <comment ref="AH22" authorId="1" shapeId="0" xr:uid="{00000000-0006-0000-0000-000023000000}">
      <text>
        <r>
          <rPr>
            <sz val="9"/>
            <color indexed="81"/>
            <rFont val="Tahoma"/>
            <family val="2"/>
          </rPr>
          <t>Ponderación o valor relativo de este factor.</t>
        </r>
      </text>
    </comment>
    <comment ref="AD23" authorId="0" shapeId="0" xr:uid="{00000000-0006-0000-0000-000024000000}">
      <text>
        <r>
          <rPr>
            <sz val="9"/>
            <color indexed="81"/>
            <rFont val="Arial"/>
            <family val="2"/>
          </rPr>
          <t>Una unidad organizacional puede ser una dirección, departamento, sección, etc., que configura una determinada organización.</t>
        </r>
      </text>
    </comment>
    <comment ref="AE23" authorId="1" shapeId="0" xr:uid="{00000000-0006-0000-0000-000025000000}">
      <text>
        <r>
          <rPr>
            <sz val="9"/>
            <color indexed="81"/>
            <rFont val="Tahoma"/>
            <family val="2"/>
          </rPr>
          <t>Ponderación o valor relativo de este factor.</t>
        </r>
      </text>
    </comment>
    <comment ref="AH23" authorId="1" shapeId="0" xr:uid="{00000000-0006-0000-0000-000026000000}">
      <text>
        <r>
          <rPr>
            <sz val="9"/>
            <color indexed="81"/>
            <rFont val="Tahoma"/>
            <family val="2"/>
          </rPr>
          <t>Ponderación o valor relativo de este factor.</t>
        </r>
      </text>
    </comment>
    <comment ref="AE24" authorId="1" shapeId="0" xr:uid="{00000000-0006-0000-0000-000027000000}">
      <text>
        <r>
          <rPr>
            <sz val="9"/>
            <color indexed="81"/>
            <rFont val="Tahoma"/>
            <family val="2"/>
          </rPr>
          <t>Ponderación o valor relativo de este factor.</t>
        </r>
      </text>
    </comment>
    <comment ref="AH24" authorId="1" shapeId="0" xr:uid="{00000000-0006-0000-0000-000028000000}">
      <text>
        <r>
          <rPr>
            <sz val="9"/>
            <color indexed="81"/>
            <rFont val="Tahoma"/>
            <family val="2"/>
          </rPr>
          <t>Ponderación o valor relativo de este factor.</t>
        </r>
      </text>
    </comment>
    <comment ref="AE25" authorId="1" shapeId="0" xr:uid="{00000000-0006-0000-0000-000029000000}">
      <text>
        <r>
          <rPr>
            <sz val="9"/>
            <color indexed="81"/>
            <rFont val="Tahoma"/>
            <family val="2"/>
          </rPr>
          <t>Ponderación o valor relativo de este factor.</t>
        </r>
      </text>
    </comment>
    <comment ref="AH25" authorId="1" shapeId="0" xr:uid="{00000000-0006-0000-0000-00002A000000}">
      <text>
        <r>
          <rPr>
            <sz val="9"/>
            <color indexed="81"/>
            <rFont val="Tahoma"/>
            <family val="2"/>
          </rPr>
          <t>Ponderación o valor relativo de este factor.</t>
        </r>
      </text>
    </comment>
    <comment ref="AE26" authorId="1" shapeId="0" xr:uid="{00000000-0006-0000-0000-00002B000000}">
      <text>
        <r>
          <rPr>
            <sz val="9"/>
            <color indexed="81"/>
            <rFont val="Tahoma"/>
            <family val="2"/>
          </rPr>
          <t>Ponderación o valor relativo de este factor.</t>
        </r>
      </text>
    </comment>
    <comment ref="AH26" authorId="1" shapeId="0" xr:uid="{00000000-0006-0000-0000-00002C000000}">
      <text>
        <r>
          <rPr>
            <sz val="9"/>
            <color indexed="81"/>
            <rFont val="Tahoma"/>
            <family val="2"/>
          </rPr>
          <t>Ponderación o valor relativo de este factor.</t>
        </r>
      </text>
    </comment>
    <comment ref="AE27" authorId="1" shapeId="0" xr:uid="{00000000-0006-0000-0000-00002D000000}">
      <text>
        <r>
          <rPr>
            <sz val="9"/>
            <color indexed="81"/>
            <rFont val="Tahoma"/>
            <family val="2"/>
          </rPr>
          <t>Ponderación o valor relativo de este factor.</t>
        </r>
      </text>
    </comment>
    <comment ref="AH27" authorId="1" shapeId="0" xr:uid="{00000000-0006-0000-0000-00002E000000}">
      <text>
        <r>
          <rPr>
            <sz val="9"/>
            <color indexed="81"/>
            <rFont val="Tahoma"/>
            <family val="2"/>
          </rPr>
          <t>Ponderación o valor relativo de este factor.</t>
        </r>
      </text>
    </comment>
    <comment ref="AE28" authorId="1" shapeId="0" xr:uid="{00000000-0006-0000-0000-00002F000000}">
      <text>
        <r>
          <rPr>
            <sz val="9"/>
            <color indexed="81"/>
            <rFont val="Tahoma"/>
            <family val="2"/>
          </rPr>
          <t>Ponderación o valor relativo de este factor.</t>
        </r>
      </text>
    </comment>
    <comment ref="AH28" authorId="1" shapeId="0" xr:uid="{00000000-0006-0000-0000-000030000000}">
      <text>
        <r>
          <rPr>
            <sz val="9"/>
            <color indexed="81"/>
            <rFont val="Tahoma"/>
            <family val="2"/>
          </rPr>
          <t>Ponderación o valor relativo de este factor.</t>
        </r>
      </text>
    </comment>
    <comment ref="AE29" authorId="1" shapeId="0" xr:uid="{00000000-0006-0000-0000-000031000000}">
      <text>
        <r>
          <rPr>
            <sz val="9"/>
            <color indexed="81"/>
            <rFont val="Tahoma"/>
            <family val="2"/>
          </rPr>
          <t>Ponderación o valor relativo de este factor.</t>
        </r>
      </text>
    </comment>
    <comment ref="AH29" authorId="1" shapeId="0" xr:uid="{00000000-0006-0000-0000-000032000000}">
      <text>
        <r>
          <rPr>
            <sz val="9"/>
            <color indexed="81"/>
            <rFont val="Tahoma"/>
            <family val="2"/>
          </rPr>
          <t>Ponderación o valor relativo de este factor.</t>
        </r>
      </text>
    </comment>
    <comment ref="AE30" authorId="1" shapeId="0" xr:uid="{00000000-0006-0000-0000-000033000000}">
      <text>
        <r>
          <rPr>
            <sz val="9"/>
            <color indexed="81"/>
            <rFont val="Tahoma"/>
            <family val="2"/>
          </rPr>
          <t>Ponderación o valor relativo de este factor.</t>
        </r>
      </text>
    </comment>
    <comment ref="AH30" authorId="1" shapeId="0" xr:uid="{00000000-0006-0000-0000-000034000000}">
      <text>
        <r>
          <rPr>
            <sz val="9"/>
            <color indexed="81"/>
            <rFont val="Tahoma"/>
            <family val="2"/>
          </rPr>
          <t>Ponderación o valor relativo de este factor.</t>
        </r>
      </text>
    </comment>
    <comment ref="AE31" authorId="1" shapeId="0" xr:uid="{00000000-0006-0000-0000-000035000000}">
      <text>
        <r>
          <rPr>
            <sz val="9"/>
            <color indexed="81"/>
            <rFont val="Tahoma"/>
            <family val="2"/>
          </rPr>
          <t>Ponderación o valor relativo de este factor.</t>
        </r>
      </text>
    </comment>
    <comment ref="AH31" authorId="1" shapeId="0" xr:uid="{00000000-0006-0000-0000-000036000000}">
      <text>
        <r>
          <rPr>
            <sz val="9"/>
            <color indexed="81"/>
            <rFont val="Tahoma"/>
            <family val="2"/>
          </rPr>
          <t>Ponderación o valor relativo de este factor.</t>
        </r>
      </text>
    </comment>
    <comment ref="AE32" authorId="1" shapeId="0" xr:uid="{00000000-0006-0000-0000-000037000000}">
      <text>
        <r>
          <rPr>
            <sz val="9"/>
            <color indexed="81"/>
            <rFont val="Tahoma"/>
            <family val="2"/>
          </rPr>
          <t>Ponderación o valor relativo de este factor.</t>
        </r>
      </text>
    </comment>
    <comment ref="AH32" authorId="1" shapeId="0" xr:uid="{00000000-0006-0000-0000-000038000000}">
      <text>
        <r>
          <rPr>
            <sz val="9"/>
            <color indexed="81"/>
            <rFont val="Tahoma"/>
            <family val="2"/>
          </rPr>
          <t>Ponderación o valor relativo de este factor.</t>
        </r>
      </text>
    </comment>
    <comment ref="AE33" authorId="1" shapeId="0" xr:uid="{00000000-0006-0000-0000-000039000000}">
      <text>
        <r>
          <rPr>
            <sz val="9"/>
            <color indexed="81"/>
            <rFont val="Tahoma"/>
            <family val="2"/>
          </rPr>
          <t>Ponderación o valor relativo de este factor.</t>
        </r>
      </text>
    </comment>
    <comment ref="AH33" authorId="1" shapeId="0" xr:uid="{00000000-0006-0000-0000-00003A000000}">
      <text>
        <r>
          <rPr>
            <sz val="9"/>
            <color indexed="81"/>
            <rFont val="Tahoma"/>
            <family val="2"/>
          </rPr>
          <t>Ponderación o valor relativo de este factor.</t>
        </r>
      </text>
    </comment>
    <comment ref="AE34" authorId="1" shapeId="0" xr:uid="{00000000-0006-0000-0000-00003B000000}">
      <text>
        <r>
          <rPr>
            <sz val="9"/>
            <color indexed="81"/>
            <rFont val="Tahoma"/>
            <family val="2"/>
          </rPr>
          <t>Ponderación o valor relativo de este factor.</t>
        </r>
      </text>
    </comment>
    <comment ref="AH34" authorId="1" shapeId="0" xr:uid="{00000000-0006-0000-0000-00003C000000}">
      <text>
        <r>
          <rPr>
            <sz val="9"/>
            <color indexed="81"/>
            <rFont val="Tahoma"/>
            <family val="2"/>
          </rPr>
          <t>Ponderación o valor relativo de este factor.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Alberto Edmundo Ocampos Ávalos</author>
  </authors>
  <commentList>
    <comment ref="B5" authorId="0" shapeId="0" xr:uid="{00000000-0006-0000-0200-000001000000}">
      <text>
        <r>
          <rPr>
            <sz val="9"/>
            <color indexed="81"/>
            <rFont val="Arial"/>
            <family val="2"/>
          </rPr>
          <t xml:space="preserve">Habilite el contador de procesos ingresando en esta celda el </t>
        </r>
        <r>
          <rPr>
            <b/>
            <sz val="9"/>
            <color indexed="81"/>
            <rFont val="Arial"/>
            <family val="2"/>
          </rPr>
          <t>valor 1</t>
        </r>
      </text>
    </comment>
    <comment ref="B12" authorId="0" shapeId="0" xr:uid="{00000000-0006-0000-0200-000002000000}">
      <text>
        <r>
          <rPr>
            <sz val="9"/>
            <color indexed="81"/>
            <rFont val="Arial"/>
            <family val="2"/>
          </rPr>
          <t xml:space="preserve">Habilite el contador de procesos ingresando en esta celda el </t>
        </r>
        <r>
          <rPr>
            <b/>
            <sz val="9"/>
            <color indexed="81"/>
            <rFont val="Arial"/>
            <family val="2"/>
          </rPr>
          <t>valor 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D2" authorId="0" shapeId="0" xr:uid="{00000000-0006-0000-0300-000001000000}">
      <text>
        <r>
          <rPr>
            <sz val="9"/>
            <color indexed="81"/>
            <rFont val="Arial"/>
            <family val="2"/>
          </rPr>
          <t>Número de Sub procesos en los que aparece la situación de corrupción.</t>
        </r>
      </text>
    </comment>
    <comment ref="D25" authorId="0" shapeId="0" xr:uid="{00000000-0006-0000-0300-000002000000}">
      <text>
        <r>
          <rPr>
            <sz val="9"/>
            <color indexed="81"/>
            <rFont val="Arial"/>
            <family val="2"/>
          </rPr>
          <t>Número de Sub procesos en los que aparece la situación de corrupción.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D2" authorId="0" shapeId="0" xr:uid="{00000000-0006-0000-0400-000001000000}">
      <text>
        <r>
          <rPr>
            <sz val="9"/>
            <color indexed="81"/>
            <rFont val="Arial"/>
            <family val="2"/>
          </rPr>
          <t>Número de Sub procesos en los que aparece la cusa.</t>
        </r>
      </text>
    </comment>
    <comment ref="D29" authorId="0" shapeId="0" xr:uid="{00000000-0006-0000-0400-000002000000}">
      <text>
        <r>
          <rPr>
            <sz val="9"/>
            <color indexed="81"/>
            <rFont val="Arial"/>
            <family val="2"/>
          </rPr>
          <t>Número de Sub procesos en los que aparece la cusa.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D2" authorId="0" shapeId="0" xr:uid="{00000000-0006-0000-0500-000001000000}">
      <text>
        <r>
          <rPr>
            <sz val="9"/>
            <color indexed="81"/>
            <rFont val="Arial"/>
            <family val="2"/>
          </rPr>
          <t>Número de Sub procesos en los que se da la consecuencia.</t>
        </r>
      </text>
    </comment>
    <comment ref="D16" authorId="0" shapeId="0" xr:uid="{00000000-0006-0000-0500-000002000000}">
      <text>
        <r>
          <rPr>
            <sz val="9"/>
            <color indexed="81"/>
            <rFont val="Arial"/>
            <family val="2"/>
          </rPr>
          <t>Número de Sub procesos en los que se da la consecuencia.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D2" authorId="0" shapeId="0" xr:uid="{00000000-0006-0000-0700-000001000000}">
      <text>
        <r>
          <rPr>
            <sz val="9"/>
            <color indexed="81"/>
            <rFont val="Arial"/>
            <family val="2"/>
          </rPr>
          <t>Número de Sub procesos en los que aplica la acción correctiva.</t>
        </r>
      </text>
    </comment>
    <comment ref="D3" authorId="0" shapeId="0" xr:uid="{00000000-0006-0000-0700-000002000000}">
      <text>
        <r>
          <rPr>
            <sz val="9"/>
            <color indexed="81"/>
            <rFont val="Arial"/>
            <family val="2"/>
          </rPr>
          <t>Cantidad de Sub procesos a los que aplica esta propuesta de acción:</t>
        </r>
      </text>
    </comment>
    <comment ref="D4" authorId="0" shapeId="0" xr:uid="{00000000-0006-0000-0700-000003000000}">
      <text>
        <r>
          <rPr>
            <sz val="9"/>
            <color indexed="81"/>
            <rFont val="Arial"/>
            <family val="2"/>
          </rPr>
          <t>Cantidad de Sub procesos a los que aplica esta propuesta de acción:</t>
        </r>
      </text>
    </comment>
    <comment ref="D5" authorId="0" shapeId="0" xr:uid="{00000000-0006-0000-0700-000004000000}">
      <text>
        <r>
          <rPr>
            <sz val="9"/>
            <color indexed="81"/>
            <rFont val="Arial"/>
            <family val="2"/>
          </rPr>
          <t>Cantidad de Sub procesos a los que aplica esta propuesta de acción:</t>
        </r>
      </text>
    </comment>
    <comment ref="D6" authorId="0" shapeId="0" xr:uid="{00000000-0006-0000-0700-000005000000}">
      <text>
        <r>
          <rPr>
            <sz val="9"/>
            <color indexed="81"/>
            <rFont val="Arial"/>
            <family val="2"/>
          </rPr>
          <t>Cantidad de Sub procesos a los que aplica esta propuesta de acción:</t>
        </r>
      </text>
    </comment>
    <comment ref="D7" authorId="0" shapeId="0" xr:uid="{00000000-0006-0000-0700-000006000000}">
      <text>
        <r>
          <rPr>
            <sz val="9"/>
            <color indexed="81"/>
            <rFont val="Arial"/>
            <family val="2"/>
          </rPr>
          <t>Cantidad de Sub procesos a los que aplica esta propuesta de acción:</t>
        </r>
      </text>
    </comment>
    <comment ref="D8" authorId="0" shapeId="0" xr:uid="{00000000-0006-0000-0700-000007000000}">
      <text>
        <r>
          <rPr>
            <sz val="9"/>
            <color indexed="81"/>
            <rFont val="Arial"/>
            <family val="2"/>
          </rPr>
          <t>Cantidad de Sub procesos a los que aplica esta propuesta de acción:</t>
        </r>
      </text>
    </comment>
    <comment ref="D9" authorId="0" shapeId="0" xr:uid="{00000000-0006-0000-0700-000008000000}">
      <text>
        <r>
          <rPr>
            <sz val="9"/>
            <color indexed="81"/>
            <rFont val="Arial"/>
            <family val="2"/>
          </rPr>
          <t>Cantidad de Sub procesos a los que aplica esta propuesta de acción:</t>
        </r>
      </text>
    </comment>
    <comment ref="D10" authorId="0" shapeId="0" xr:uid="{00000000-0006-0000-0700-000009000000}">
      <text>
        <r>
          <rPr>
            <sz val="9"/>
            <color indexed="81"/>
            <rFont val="Arial"/>
            <family val="2"/>
          </rPr>
          <t>Cantidad de Sub procesos a los que aplica esta propuesta de acción:</t>
        </r>
      </text>
    </comment>
    <comment ref="D11" authorId="0" shapeId="0" xr:uid="{00000000-0006-0000-0700-00000A000000}">
      <text>
        <r>
          <rPr>
            <sz val="9"/>
            <color indexed="81"/>
            <rFont val="Arial"/>
            <family val="2"/>
          </rPr>
          <t>Cantidad de Sub procesos a los que aplica esta propuesta de acción:</t>
        </r>
      </text>
    </comment>
    <comment ref="D12" authorId="0" shapeId="0" xr:uid="{00000000-0006-0000-0700-00000B000000}">
      <text>
        <r>
          <rPr>
            <sz val="9"/>
            <color indexed="81"/>
            <rFont val="Arial"/>
            <family val="2"/>
          </rPr>
          <t>Cantidad de Sub procesos a los que aplica esta propuesta de acción:</t>
        </r>
      </text>
    </comment>
    <comment ref="D13" authorId="0" shapeId="0" xr:uid="{00000000-0006-0000-0700-00000C000000}">
      <text>
        <r>
          <rPr>
            <sz val="9"/>
            <color indexed="81"/>
            <rFont val="Arial"/>
            <family val="2"/>
          </rPr>
          <t>Cantidad de Sub procesos a los que aplica esta propuesta de acción:</t>
        </r>
      </text>
    </comment>
    <comment ref="D14" authorId="0" shapeId="0" xr:uid="{00000000-0006-0000-0700-00000D000000}">
      <text>
        <r>
          <rPr>
            <sz val="9"/>
            <color indexed="81"/>
            <rFont val="Arial"/>
            <family val="2"/>
          </rPr>
          <t>Cantidad de Sub procesos a los que aplica esta propuesta de acción:</t>
        </r>
      </text>
    </comment>
    <comment ref="D15" authorId="0" shapeId="0" xr:uid="{00000000-0006-0000-0700-00000E000000}">
      <text>
        <r>
          <rPr>
            <sz val="9"/>
            <color indexed="81"/>
            <rFont val="Arial"/>
            <family val="2"/>
          </rPr>
          <t>Cantidad de Sub procesos a los que aplica esta propuesta de acción:</t>
        </r>
      </text>
    </comment>
    <comment ref="D16" authorId="0" shapeId="0" xr:uid="{00000000-0006-0000-0700-00000F000000}">
      <text>
        <r>
          <rPr>
            <sz val="9"/>
            <color indexed="81"/>
            <rFont val="Arial"/>
            <family val="2"/>
          </rPr>
          <t>Cantidad de Sub procesos a los que aplica esta propuesta de acción:</t>
        </r>
      </text>
    </comment>
    <comment ref="D17" authorId="0" shapeId="0" xr:uid="{00000000-0006-0000-0700-000010000000}">
      <text>
        <r>
          <rPr>
            <sz val="9"/>
            <color indexed="81"/>
            <rFont val="Arial"/>
            <family val="2"/>
          </rPr>
          <t>Cantidad de Sub procesos a los que aplica esta propuesta de acción:</t>
        </r>
      </text>
    </comment>
    <comment ref="D18" authorId="0" shapeId="0" xr:uid="{00000000-0006-0000-0700-000011000000}">
      <text>
        <r>
          <rPr>
            <sz val="9"/>
            <color indexed="81"/>
            <rFont val="Arial"/>
            <family val="2"/>
          </rPr>
          <t>Cantidad de Sub procesos a los que aplica esta propuesta de acción:</t>
        </r>
      </text>
    </comment>
    <comment ref="D19" authorId="0" shapeId="0" xr:uid="{00000000-0006-0000-0700-000012000000}">
      <text>
        <r>
          <rPr>
            <sz val="9"/>
            <color indexed="81"/>
            <rFont val="Arial"/>
            <family val="2"/>
          </rPr>
          <t>Cantidad de Sub procesos a los que aplica esta propuesta de acción:</t>
        </r>
      </text>
    </comment>
    <comment ref="D20" authorId="0" shapeId="0" xr:uid="{00000000-0006-0000-0700-000013000000}">
      <text>
        <r>
          <rPr>
            <sz val="9"/>
            <color indexed="81"/>
            <rFont val="Arial"/>
            <family val="2"/>
          </rPr>
          <t>Cantidad de Sub procesos a los que aplica esta propuesta de acción:</t>
        </r>
      </text>
    </comment>
    <comment ref="D21" authorId="0" shapeId="0" xr:uid="{00000000-0006-0000-0700-000014000000}">
      <text>
        <r>
          <rPr>
            <sz val="9"/>
            <color indexed="81"/>
            <rFont val="Arial"/>
            <family val="2"/>
          </rPr>
          <t>Cantidad de Sub procesos a los que aplica esta propuesta de acción:</t>
        </r>
      </text>
    </comment>
    <comment ref="D22" authorId="0" shapeId="0" xr:uid="{00000000-0006-0000-0700-000015000000}">
      <text>
        <r>
          <rPr>
            <sz val="9"/>
            <color indexed="81"/>
            <rFont val="Arial"/>
            <family val="2"/>
          </rPr>
          <t>Cantidad de Sub procesos a los que aplica esta propuesta de acción:</t>
        </r>
      </text>
    </comment>
    <comment ref="D23" authorId="0" shapeId="0" xr:uid="{00000000-0006-0000-0700-000016000000}">
      <text>
        <r>
          <rPr>
            <sz val="9"/>
            <color indexed="81"/>
            <rFont val="Arial"/>
            <family val="2"/>
          </rPr>
          <t>Cantidad de Sub procesos a los que aplica esta propuesta de acción:</t>
        </r>
      </text>
    </comment>
    <comment ref="D24" authorId="0" shapeId="0" xr:uid="{00000000-0006-0000-0700-000017000000}">
      <text>
        <r>
          <rPr>
            <sz val="9"/>
            <color indexed="81"/>
            <rFont val="Arial"/>
            <family val="2"/>
          </rPr>
          <t>Cantidad de Sub procesos a los que aplica esta propuesta de acción:</t>
        </r>
      </text>
    </comment>
    <comment ref="D25" authorId="0" shapeId="0" xr:uid="{00000000-0006-0000-0700-000018000000}">
      <text>
        <r>
          <rPr>
            <sz val="9"/>
            <color indexed="81"/>
            <rFont val="Arial"/>
            <family val="2"/>
          </rPr>
          <t>Cantidad de Sub procesos a los que aplica esta propuesta de acción:</t>
        </r>
      </text>
    </comment>
    <comment ref="D26" authorId="0" shapeId="0" xr:uid="{00000000-0006-0000-0700-000019000000}">
      <text>
        <r>
          <rPr>
            <sz val="9"/>
            <color indexed="81"/>
            <rFont val="Arial"/>
            <family val="2"/>
          </rPr>
          <t>Cantidad de Sub procesos a los que aplica esta propuesta de acción:</t>
        </r>
      </text>
    </comment>
    <comment ref="D27" authorId="0" shapeId="0" xr:uid="{00000000-0006-0000-0700-00001A000000}">
      <text>
        <r>
          <rPr>
            <sz val="9"/>
            <color indexed="81"/>
            <rFont val="Arial"/>
            <family val="2"/>
          </rPr>
          <t>Cantidad de Sub procesos a los que aplica esta propuesta de acción:</t>
        </r>
      </text>
    </comment>
    <comment ref="D28" authorId="0" shapeId="0" xr:uid="{00000000-0006-0000-0700-00001B000000}">
      <text>
        <r>
          <rPr>
            <sz val="9"/>
            <color indexed="81"/>
            <rFont val="Arial"/>
            <family val="2"/>
          </rPr>
          <t>Cantidad de Sub procesos a los que aplica esta propuesta de acción:</t>
        </r>
      </text>
    </comment>
    <comment ref="D29" authorId="0" shapeId="0" xr:uid="{00000000-0006-0000-0700-00001C000000}">
      <text>
        <r>
          <rPr>
            <sz val="9"/>
            <color indexed="81"/>
            <rFont val="Arial"/>
            <family val="2"/>
          </rPr>
          <t>Cantidad de Sub procesos a los que aplica esta propuesta de acción:</t>
        </r>
      </text>
    </comment>
    <comment ref="D30" authorId="0" shapeId="0" xr:uid="{00000000-0006-0000-0700-00001D000000}">
      <text>
        <r>
          <rPr>
            <sz val="9"/>
            <color indexed="81"/>
            <rFont val="Arial"/>
            <family val="2"/>
          </rPr>
          <t>Cantidad de Sub procesos a los que aplica esta propuesta de acción:</t>
        </r>
      </text>
    </comment>
    <comment ref="D31" authorId="0" shapeId="0" xr:uid="{00000000-0006-0000-0700-00001E000000}">
      <text>
        <r>
          <rPr>
            <sz val="9"/>
            <color indexed="81"/>
            <rFont val="Arial"/>
            <family val="2"/>
          </rPr>
          <t>Cantidad de Sub procesos a los que aplica esta propuesta de acción:</t>
        </r>
      </text>
    </comment>
    <comment ref="D32" authorId="0" shapeId="0" xr:uid="{00000000-0006-0000-0700-00001F000000}">
      <text>
        <r>
          <rPr>
            <sz val="9"/>
            <color indexed="81"/>
            <rFont val="Arial"/>
            <family val="2"/>
          </rPr>
          <t>Cantidad de Sub procesos a los que aplica esta propuesta de acción:</t>
        </r>
      </text>
    </comment>
    <comment ref="D33" authorId="0" shapeId="0" xr:uid="{00000000-0006-0000-0700-000020000000}">
      <text>
        <r>
          <rPr>
            <sz val="9"/>
            <color indexed="81"/>
            <rFont val="Arial"/>
            <family val="2"/>
          </rPr>
          <t>Cantidad de Sub procesos a los que aplica esta propuesta de acción:</t>
        </r>
      </text>
    </comment>
    <comment ref="D34" authorId="0" shapeId="0" xr:uid="{00000000-0006-0000-0700-000021000000}">
      <text>
        <r>
          <rPr>
            <sz val="9"/>
            <color indexed="81"/>
            <rFont val="Arial"/>
            <family val="2"/>
          </rPr>
          <t>Cantidad de Sub procesos a los que aplica esta propuesta de acción:</t>
        </r>
      </text>
    </comment>
    <comment ref="D35" authorId="0" shapeId="0" xr:uid="{00000000-0006-0000-0700-000022000000}">
      <text>
        <r>
          <rPr>
            <sz val="9"/>
            <color indexed="81"/>
            <rFont val="Arial"/>
            <family val="2"/>
          </rPr>
          <t>Cantidad de Sub procesos a los que aplica esta propuesta de acción:</t>
        </r>
      </text>
    </comment>
    <comment ref="D36" authorId="0" shapeId="0" xr:uid="{00000000-0006-0000-0700-000023000000}">
      <text>
        <r>
          <rPr>
            <sz val="9"/>
            <color indexed="81"/>
            <rFont val="Arial"/>
            <family val="2"/>
          </rPr>
          <t>Cantidad de Sub procesos a los que aplica esta propuesta de acción:</t>
        </r>
      </text>
    </comment>
    <comment ref="D37" authorId="0" shapeId="0" xr:uid="{00000000-0006-0000-0700-000024000000}">
      <text>
        <r>
          <rPr>
            <sz val="9"/>
            <color indexed="81"/>
            <rFont val="Arial"/>
            <family val="2"/>
          </rPr>
          <t>Cantidad de Sub procesos a los que aplica esta propuesta de acción:</t>
        </r>
      </text>
    </comment>
    <comment ref="D38" authorId="0" shapeId="0" xr:uid="{00000000-0006-0000-0700-000025000000}">
      <text>
        <r>
          <rPr>
            <sz val="9"/>
            <color indexed="81"/>
            <rFont val="Arial"/>
            <family val="2"/>
          </rPr>
          <t>Cantidad de Sub procesos a los que aplica esta propuesta de acción:</t>
        </r>
      </text>
    </comment>
    <comment ref="D41" authorId="0" shapeId="0" xr:uid="{00000000-0006-0000-0700-000026000000}">
      <text>
        <r>
          <rPr>
            <sz val="9"/>
            <color indexed="81"/>
            <rFont val="Arial"/>
            <family val="2"/>
          </rPr>
          <t>Número de Sub procesos en los que aparece la cusa.</t>
        </r>
      </text>
    </comment>
  </commentList>
</comments>
</file>

<file path=xl/sharedStrings.xml><?xml version="1.0" encoding="utf-8"?>
<sst xmlns="http://schemas.openxmlformats.org/spreadsheetml/2006/main" count="3455" uniqueCount="272">
  <si>
    <t>Proceso</t>
  </si>
  <si>
    <t>Tipo de factores</t>
  </si>
  <si>
    <t>Acción y / u omisión</t>
  </si>
  <si>
    <t>Uso del poder</t>
  </si>
  <si>
    <t>Desviar la gestión de lo público</t>
  </si>
  <si>
    <t>Beneficio particular</t>
  </si>
  <si>
    <t>Categorías</t>
  </si>
  <si>
    <t>Si</t>
  </si>
  <si>
    <r>
      <t xml:space="preserve">Factores positivos
</t>
    </r>
    <r>
      <rPr>
        <sz val="10"/>
        <color indexed="8"/>
        <rFont val="Arial"/>
        <family val="2"/>
      </rPr>
      <t>(que aminoran el riesgo de corrupción)</t>
    </r>
  </si>
  <si>
    <r>
      <t xml:space="preserve">Factores negativos
</t>
    </r>
    <r>
      <rPr>
        <sz val="10"/>
        <color indexed="8"/>
        <rFont val="Arial"/>
        <family val="2"/>
      </rPr>
      <t>(que incrementan el riesgo de corrupción)</t>
    </r>
  </si>
  <si>
    <t>Objetivo del sub proceso</t>
  </si>
  <si>
    <t>Objetivo del proceso</t>
  </si>
  <si>
    <t>Sub proceso</t>
  </si>
  <si>
    <t>Consecuencias</t>
  </si>
  <si>
    <t>Causas</t>
  </si>
  <si>
    <t>Responsables</t>
  </si>
  <si>
    <t>Visión:</t>
  </si>
  <si>
    <t>Puntos</t>
  </si>
  <si>
    <t>P</t>
  </si>
  <si>
    <t>Muy baja</t>
  </si>
  <si>
    <t>1 a 2</t>
  </si>
  <si>
    <t>Afecta a un solo proceso de la organización.</t>
  </si>
  <si>
    <t>Baja</t>
  </si>
  <si>
    <t>3 a 4</t>
  </si>
  <si>
    <t>Afecta a varios procesos de una unidad de la organización.</t>
  </si>
  <si>
    <t>Entre el 6,18 % y el  21,6 % de factores que aplican, el impacto se prevé Bajo.</t>
  </si>
  <si>
    <t>Media</t>
  </si>
  <si>
    <t>Afecta a procesos de varias unidades de la organización.</t>
  </si>
  <si>
    <t>Entre el 21,7 % y el 42 % de factores que aplican, el impacto se prevé moderado.</t>
  </si>
  <si>
    <t>Alta</t>
  </si>
  <si>
    <t>Afecta a toda la organización.</t>
  </si>
  <si>
    <t>Entre el 42,1 % y el  60,5 % de factores que aplican, el impacto se prevé Medio.</t>
  </si>
  <si>
    <t>Muy alta</t>
  </si>
  <si>
    <t>Las consecuencias exceden a la organización y afectan a sectores de la comunidad.</t>
  </si>
  <si>
    <t>Entre el 60,6 % y el 82,7 % de factores que aplican, el impacto se prevé Alto</t>
  </si>
  <si>
    <t>Extrema</t>
  </si>
  <si>
    <t>Las consecuencias afectan a todo el país.</t>
  </si>
  <si>
    <t>Entre el 82,8 % y el 100 % de factores que aplican, el impacto se prevé Crítico.</t>
  </si>
  <si>
    <t>Misión:</t>
  </si>
  <si>
    <t>Entre el 0,62  % y el 6,17 % de factores que aplican, el impacto se prevé Muy bajo.</t>
  </si>
  <si>
    <t>Sub proceso Nº 1</t>
  </si>
  <si>
    <t>Sub proceso Nº 2</t>
  </si>
  <si>
    <t>Sub proceso Nº 3</t>
  </si>
  <si>
    <t>Sub proceso Nº 4</t>
  </si>
  <si>
    <t>Sub proceso Nº 5</t>
  </si>
  <si>
    <t>Sub proceso Nº 6</t>
  </si>
  <si>
    <t>Sub proceso Nº 7</t>
  </si>
  <si>
    <t>Sub proceso Nº 8</t>
  </si>
  <si>
    <t>Sub proceso Nº 9</t>
  </si>
  <si>
    <t>Sub proceso Nº 10</t>
  </si>
  <si>
    <t>Sub proceso Nº 11</t>
  </si>
  <si>
    <t>Sub proceso Nº 12</t>
  </si>
  <si>
    <t>Sub proceso Nº 13</t>
  </si>
  <si>
    <t>Sub proceso Nº 14</t>
  </si>
  <si>
    <t>Sub proceso Nº 15</t>
  </si>
  <si>
    <t>Sub proceso Nº 16</t>
  </si>
  <si>
    <t>Sub proceso Nº 17</t>
  </si>
  <si>
    <t>Sub proceso Nº 18</t>
  </si>
  <si>
    <t>Sub proceso Nº 19</t>
  </si>
  <si>
    <t>Sub proceso Nº 20</t>
  </si>
  <si>
    <t>Sub proceso Nº 21</t>
  </si>
  <si>
    <t>Sub proceso Nº 22</t>
  </si>
  <si>
    <t>Sub proceso Nº 23</t>
  </si>
  <si>
    <t>Sub proceso Nº 24</t>
  </si>
  <si>
    <t>Sub proceso Nº 25</t>
  </si>
  <si>
    <t>1. Implicar al funcionario responsable del proceso.</t>
  </si>
  <si>
    <t>2. Implicar a los funcionarios de una unidad organizacional.</t>
  </si>
  <si>
    <t>3. Implicar a los funcionarios de varias unidades de la organización.</t>
  </si>
  <si>
    <t>4. Afectar el logro de las metas y objetivos del proceso.</t>
  </si>
  <si>
    <t>5. Afectar el logro de las metas y objetivos de una unidad organizacional.</t>
  </si>
  <si>
    <t>6. Afectar el logro de las metas y objetivos de varias unidades de la organización.</t>
  </si>
  <si>
    <t>7. Afectar el logro de las metas y objetivos de toda la organización.</t>
  </si>
  <si>
    <t>8. Afectar el cumplimiento de la misión de la organización.</t>
  </si>
  <si>
    <t>9. Afectar el cumplimiento de la misión del sector al que pertenece la organización.</t>
  </si>
  <si>
    <t>10. Generar pérdida de confianza en la organización.</t>
  </si>
  <si>
    <t>11. Generar pérdida de confianza en el sector al que pertenece la organización.</t>
  </si>
  <si>
    <t>12. Generar pérdida de recursos económicos a la organización.</t>
  </si>
  <si>
    <t>13. Generar pérdida de información para la organización.</t>
  </si>
  <si>
    <t>14. Afectar la calidad / costo de los productos / servicios que presta la organización.</t>
  </si>
  <si>
    <t xml:space="preserve">15. Afectar la calidad de vida de la comunidad (naturaleza de los productos / servicios). </t>
  </si>
  <si>
    <t>16. Poner en riesgo la salud de los funcionarios de la organización.</t>
  </si>
  <si>
    <t>Factores internos de la Institución</t>
  </si>
  <si>
    <t>Factores externos a la Institución</t>
  </si>
  <si>
    <t>17. Poner en riesgo la salud de los habitantes de un sector de la comunidad.</t>
  </si>
  <si>
    <t>18. Poner en riesgo la salud de los habitantes de todo el país.</t>
  </si>
  <si>
    <t>19. Poner en riesgo de muerte a los funcionarios de la organización.</t>
  </si>
  <si>
    <t>20. Poner en riesgo de muerte a los habitantes de la comunidad.</t>
  </si>
  <si>
    <t>21. Generar intervención de los órganos de control (Fiscalía, u otro ente).</t>
  </si>
  <si>
    <t>22. Dar lugar a sanciones administrativas para los involucrados.</t>
  </si>
  <si>
    <t>23. Dar lugar a sanciones penales para los involucrados.</t>
  </si>
  <si>
    <t>24. Dar lugar a sanciones fiscales (tributarias) para los involucrados.</t>
  </si>
  <si>
    <t>25. Dar lugar a sanciones para la organización.</t>
  </si>
  <si>
    <t>26. Afectar la imagen nacional.</t>
  </si>
  <si>
    <t>Rango porcentual</t>
  </si>
  <si>
    <t>a) La naturaleza de las actividades requiere un relacionamiento interpersonal directo entre las personas.</t>
  </si>
  <si>
    <t>b) Las actividades se realizan en un espacio físico carente de monitoreo o registro objetivo (audio y video).</t>
  </si>
  <si>
    <t xml:space="preserve">c) No se cuenta con mecanismos de control inicial para el desarrollo de las tareas, o son precarios. </t>
  </si>
  <si>
    <t xml:space="preserve">d) No se cuenta con mecanismos de control intermedio en el proceso de desarrollo de las tareas, o son precarios. </t>
  </si>
  <si>
    <t xml:space="preserve">e) No se cuenta con mecanismos de control del producto final resultante de las tareas, o son precarios. </t>
  </si>
  <si>
    <t>f) El uso no controlado o evitación del producto resultante de las tareas, permite obtener importantes beneficios.</t>
  </si>
  <si>
    <t xml:space="preserve">i) No se cuenta con mecanismos para sancionar los casos de uso no controlado o evitación del producto resultante de las tareas. </t>
  </si>
  <si>
    <t>j) El personal involucrado en las tareas no ha sido conscientizado sobre el impacto del uso no controlado o evitación del producto resultante.</t>
  </si>
  <si>
    <t>k) El personal involucrado no fue informado de las sanciones por el uso no controlado o evitación del producto resultante.</t>
  </si>
  <si>
    <t>l) No se cuenta con  protocolos de actuación para casos de uso no controlado o evitación del producto resultante de las tareas.</t>
  </si>
  <si>
    <t>m) Los usuarios de los productos no están informados de los resultados que deben esperar y eventualmente reclamar.</t>
  </si>
  <si>
    <t>Factores que incrementan la probabilidad de ocurrencia de hechos de corrupción</t>
  </si>
  <si>
    <t>Análisis de la probabilidad de ocurrencia</t>
  </si>
  <si>
    <t>1 a 10
Muy bajo</t>
  </si>
  <si>
    <t>11 a 35
Bajo</t>
  </si>
  <si>
    <t>36 a 68
Moderado</t>
  </si>
  <si>
    <t>69 a 98
Medio</t>
  </si>
  <si>
    <t>99 a 134
Alto</t>
  </si>
  <si>
    <t>135 a 162
Crítico</t>
  </si>
  <si>
    <t>Puntaje máximo de riesgo =</t>
  </si>
  <si>
    <t>Puntaje de riesgo obtenido =</t>
  </si>
  <si>
    <t>Puntaje máximo de impacto =</t>
  </si>
  <si>
    <t>Puntaje de impacto obtenido =</t>
  </si>
  <si>
    <t>Porcentaje de impacto =</t>
  </si>
  <si>
    <t>Puntaje máximo de probabilidad =</t>
  </si>
  <si>
    <t>Porcentaje de riesgo =</t>
  </si>
  <si>
    <t>Puntaje de probabilidad obtenido =</t>
  </si>
  <si>
    <t>Porcentaje de probabilidad =</t>
  </si>
  <si>
    <t>g) Se cuenta con mecanismos para sancionar el uso no controlado o evitación del producto de las tareas, pero las medidas no se aplican.</t>
  </si>
  <si>
    <t>h) Las medidas de sanción por el uso no controlado o evitación del producto de las tareas, son muy leves y no desalientan dichas conductas.</t>
  </si>
  <si>
    <t>Medición del impacto de los eventuales hechos de corrupción. Lo que podría ocurrir si los riesgos de corrupción se materializan</t>
  </si>
  <si>
    <t>Grado de afectación</t>
  </si>
  <si>
    <t>Acciones para erradicar o mitigar los riesgos de corrupción</t>
  </si>
  <si>
    <t>5 a 7</t>
  </si>
  <si>
    <t>8 a 9</t>
  </si>
  <si>
    <t>10 a 11</t>
  </si>
  <si>
    <t>12 a 13</t>
  </si>
  <si>
    <t>En las celdas de color amarillo, seleccione lo que pasaría si el riesgo de corrupción se materializa. Si seleeciona una opción de mayor impacto, marque tambièn las celdas precedentes.</t>
  </si>
  <si>
    <t>Nº</t>
  </si>
  <si>
    <t>Inicio</t>
  </si>
  <si>
    <t>Fin</t>
  </si>
  <si>
    <t>Número máximo de factores de impacto =</t>
  </si>
  <si>
    <t>Sub proceso Nº</t>
  </si>
  <si>
    <t>Puntaje de impacto obtenido</t>
  </si>
  <si>
    <t>Porcentaje de impacto</t>
  </si>
  <si>
    <t>Puntaje de probabilidad obtenido</t>
  </si>
  <si>
    <t>Porcentaje de probabilidad</t>
  </si>
  <si>
    <t>Puntaje de riesgo obtenido</t>
  </si>
  <si>
    <t>Porcentaje de riesgo</t>
  </si>
  <si>
    <t>Promedio</t>
  </si>
  <si>
    <t>Frecuencia de los factores que incrementan la probabilidad de ocurrencia de los hechos de corrupción</t>
  </si>
  <si>
    <t>Sumatoria</t>
  </si>
  <si>
    <t>Sub procesos analizados =</t>
  </si>
  <si>
    <t>Puntaje de impacto promedio =</t>
  </si>
  <si>
    <t>Porcentaje de impacto promedio =</t>
  </si>
  <si>
    <t>Puntaje de probabilidad promedio =</t>
  </si>
  <si>
    <t>Porcentaje de probabilidad promedio =</t>
  </si>
  <si>
    <t>Puntaje de riesgo promedio =</t>
  </si>
  <si>
    <t>Porcentaje de riesgo promedio =</t>
  </si>
  <si>
    <t>Recursos necesarios</t>
  </si>
  <si>
    <t>Presupuesto requerido</t>
  </si>
  <si>
    <t>Condiciones previas</t>
  </si>
  <si>
    <t>Eventuales contingencias</t>
  </si>
  <si>
    <t>Impacto</t>
  </si>
  <si>
    <t>Probabilidad</t>
  </si>
  <si>
    <t>Riesgo</t>
  </si>
  <si>
    <t>1. Implicar al funcionario responsable del proceso afectado.</t>
  </si>
  <si>
    <t>Puntaje promedio de posible impacto =</t>
  </si>
  <si>
    <t>Puntaje máximo de posible impacto =</t>
  </si>
  <si>
    <t>Porcentaje promedio de riesgo de corrupciòn =</t>
  </si>
  <si>
    <t>Puntaje máximo de probabilidad de ocurrencia =</t>
  </si>
  <si>
    <t>Puntaje promedio de probabilidad de ocurrencia =</t>
  </si>
  <si>
    <t>Porcentaje promedio de probabilidad de ocurrencia =</t>
  </si>
  <si>
    <t>Porcentaje promedio de probabilidad de ocurrencia</t>
  </si>
  <si>
    <t>I</t>
  </si>
  <si>
    <t>R</t>
  </si>
  <si>
    <t>Planificación de las acciones a desarrollar para erradicar o mitigar los riesgos de corrupción</t>
  </si>
  <si>
    <t>Puntaje promedio de riesgo de corrupción =</t>
  </si>
  <si>
    <t>Puntaje máximo de riesgo de corrupción =</t>
  </si>
  <si>
    <t>Porcentaje promedio de riesgo de corrupción</t>
  </si>
  <si>
    <t>Frecuencia de los factores de Impacto de los riesgos de corrupción.</t>
  </si>
  <si>
    <t>X</t>
  </si>
  <si>
    <t>Porcentaje de los factores que incrementan la probabilidad de ocurrencia de los hechos de corrupción</t>
  </si>
  <si>
    <t>Porcentajes sobre cada factor de Impacto de los riesgos de corrupción.</t>
  </si>
  <si>
    <t>Situaciones de corrupción que pueden generarse a causa de factores negativos predisponentes</t>
  </si>
  <si>
    <t>Sub proceso Nº 1.1</t>
  </si>
  <si>
    <t>Matriz de riesgos de corrupción</t>
  </si>
  <si>
    <t xml:space="preserve"> Evaluación del posible impacto de los eventuales hechos de corrupción. Lo que podría ocurrir si los riesgos de corrupción se materializan</t>
  </si>
  <si>
    <t>Identificación de acciones para erradicar o mitigar los riesgos de corrupción</t>
  </si>
  <si>
    <t>Síntesis de los valores obtenidos en el análisis del sub proceso:</t>
  </si>
  <si>
    <t>Sub proceso Nº 2.1</t>
  </si>
  <si>
    <t>Sub proceso Nº 3.1</t>
  </si>
  <si>
    <t>Sub proceso Nº 4.1</t>
  </si>
  <si>
    <t>Sub proceso Nº 5.1</t>
  </si>
  <si>
    <t>1. Implementar programas de capacitación para los analistas de inteligencia, sobre el modo de obtener información aplicable a los procesos de control.
2. Implementar convenios de cooperación interinstitucional para el intercambio de información en tiempo real.
3. Desarrollar protocolos para las operaciones de observación, elaboración de perfiles y control.
4. Realizar estudios sobre el impacto de la incorporación de las tecnologías de apoyo en el mejoramiento de los resultados de las operaciones de control.
5. Gestionar la provisión de la tecnología de apoyo requerida para las operaciones de control.
6. Realizar estudios de plantilla que demuestren la necesidad de incrementar la dotación de funcionarios asignados a los procesos de control.
7. Realizar estudios de valoración de cargos para efectuar los ajustes salariales necesarios.
8. Implementar actividades de concientización sobre el impacto de la corrupción en la institución y el país para los funcionarios de la DNA.
9. Propiciar acuerdos de cooperación inter institucional (MIC, SENACSA, SENAVE, DINAVISA, SENAD, DNA, MADES, INFONA, INAM, DIMABEL, entre otras) para la formalización de las actividades de importación y exportación.
10. Desarrollar programas de concientización y formación para actores interesados en formalizar actividades de importación y exportación.
11. Realizar estudios de las necesidades reales de viáticos en cada caso, para replantear las rendiciones correspondientes.
12. Realizar el lobby parlamentario para el pago de pluses salariales por peligrosidad e insalubridad en el desempeño de las funciones (tasas por servicios prestados, servicios de guardia 24 horas).</t>
  </si>
  <si>
    <t>Cantidad</t>
  </si>
  <si>
    <t>Porcentaje</t>
  </si>
  <si>
    <t>Funcionarios permanentes</t>
  </si>
  <si>
    <t>Personal Contratado</t>
  </si>
  <si>
    <t>Total:</t>
  </si>
  <si>
    <t>Porcentaje promedio de posible impacto</t>
  </si>
  <si>
    <t>Porcentaje promedio de posible impacto =</t>
  </si>
  <si>
    <t>Funcionarios comisionados a la DNA</t>
  </si>
  <si>
    <t>Convenio DNA - CDAP</t>
  </si>
  <si>
    <t xml:space="preserve">Caracterización de la fuerza laboral por categorías </t>
  </si>
  <si>
    <t>Puntaje de riesgo de los sub procesos analizados</t>
  </si>
  <si>
    <t>Porcentaje de riesgo de los sub procesos analizados</t>
  </si>
  <si>
    <t>Valores promedio de los sub procesos analizados</t>
  </si>
  <si>
    <t>Situaciones de corrupción que pueden generarse a causa de factores negativos (N = 8)</t>
  </si>
  <si>
    <t>Porcentajes de las situaciones de corrupción en función al número de sub procesos en los que aparecen (N = 8)</t>
  </si>
  <si>
    <t>Causas de las posibles situaciones de corrupción y número de sub procesos en los que aplican (N = 8)</t>
  </si>
  <si>
    <t>Porcentajes de las causas en función al número de sub procesos en los que aplican (N = 8)</t>
  </si>
  <si>
    <t>Consecuencias de las situaciones de corrupción y número de sub procesos en los que aparecen (N = 8)</t>
  </si>
  <si>
    <t>Porcentajes de las consecuencias en función al número de sub procesos en los que aparecen (N = 8)</t>
  </si>
  <si>
    <t>Porcentajes de las acciones en función al número de sub procesos en los que aplican (N = 8)</t>
  </si>
  <si>
    <t>Acciones para mitigar los riesgos de corrupción y número de sub procesos a los que aplican (N = 8)</t>
  </si>
  <si>
    <t>Gestión Financiera</t>
  </si>
  <si>
    <t>Gestionar los recursos financieros de la institución</t>
  </si>
  <si>
    <t xml:space="preserve">Gestión contable </t>
  </si>
  <si>
    <r>
      <t>●</t>
    </r>
    <r>
      <rPr>
        <sz val="7"/>
        <color rgb="FF000000"/>
        <rFont val="Times New Roman"/>
        <family val="1"/>
      </rPr>
      <t xml:space="preserve">   </t>
    </r>
    <r>
      <rPr>
        <sz val="9"/>
        <color rgb="FF000000"/>
        <rFont val="Arial"/>
        <family val="2"/>
      </rPr>
      <t xml:space="preserve"> Manual de funciones que establece las responsabilidades respectivas de los funcionarios.</t>
    </r>
  </si>
  <si>
    <r>
      <t>●</t>
    </r>
    <r>
      <rPr>
        <sz val="7"/>
        <color rgb="FF000000"/>
        <rFont val="Times New Roman"/>
        <family val="1"/>
      </rPr>
      <t xml:space="preserve">   </t>
    </r>
    <r>
      <rPr>
        <sz val="9"/>
        <color rgb="FF000000"/>
        <rFont val="Arial"/>
        <family val="2"/>
      </rPr>
      <t>Personal calificado para la ejecución de la actividad.</t>
    </r>
  </si>
  <si>
    <r>
      <t>●</t>
    </r>
    <r>
      <rPr>
        <sz val="7"/>
        <color rgb="FF000000"/>
        <rFont val="Times New Roman"/>
        <family val="1"/>
      </rPr>
      <t xml:space="preserve">   </t>
    </r>
    <r>
      <rPr>
        <sz val="9"/>
        <color rgb="FF000000"/>
        <rFont val="Arial"/>
        <family val="2"/>
      </rPr>
      <t>Honestidad del funcionario.</t>
    </r>
  </si>
  <si>
    <r>
      <t>●</t>
    </r>
    <r>
      <rPr>
        <sz val="7"/>
        <color rgb="FF000000"/>
        <rFont val="Times New Roman"/>
        <family val="1"/>
      </rPr>
      <t xml:space="preserve">   </t>
    </r>
    <r>
      <rPr>
        <sz val="9"/>
        <color rgb="FF000000"/>
        <rFont val="Arial"/>
        <family val="2"/>
      </rPr>
      <t>Compromiso institucional.</t>
    </r>
  </si>
  <si>
    <r>
      <t>●</t>
    </r>
    <r>
      <rPr>
        <sz val="7"/>
        <color rgb="FF000000"/>
        <rFont val="Times New Roman"/>
        <family val="1"/>
      </rPr>
      <t xml:space="preserve">   </t>
    </r>
    <r>
      <rPr>
        <sz val="9"/>
        <color rgb="FF000000"/>
        <rFont val="Arial"/>
        <family val="2"/>
      </rPr>
      <t>Código de ética institucional</t>
    </r>
  </si>
  <si>
    <r>
      <t>●</t>
    </r>
    <r>
      <rPr>
        <sz val="7"/>
        <color rgb="FF000000"/>
        <rFont val="Times New Roman"/>
        <family val="1"/>
      </rPr>
      <t xml:space="preserve">   </t>
    </r>
    <r>
      <rPr>
        <sz val="9"/>
        <color rgb="FF000000"/>
        <rFont val="Arial"/>
        <family val="2"/>
      </rPr>
      <t>Insuficiencia de salarios y beneficios presupuestados acordes al cargo.</t>
    </r>
  </si>
  <si>
    <r>
      <t>●</t>
    </r>
    <r>
      <rPr>
        <sz val="7"/>
        <color rgb="FF000000"/>
        <rFont val="Times New Roman"/>
        <family val="1"/>
      </rPr>
      <t xml:space="preserve">      </t>
    </r>
    <r>
      <rPr>
        <sz val="9"/>
        <color rgb="FF000000"/>
        <rFont val="Arial"/>
        <family val="2"/>
      </rPr>
      <t>Sistema Integrado de Contabilidad, SICO,  autorizado por Hacienda</t>
    </r>
  </si>
  <si>
    <r>
      <t>●</t>
    </r>
    <r>
      <rPr>
        <sz val="7"/>
        <color rgb="FF000000"/>
        <rFont val="Times New Roman"/>
        <family val="1"/>
      </rPr>
      <t xml:space="preserve">      </t>
    </r>
    <r>
      <rPr>
        <sz val="9"/>
        <color rgb="FF000000"/>
        <rFont val="Arial"/>
        <family val="2"/>
      </rPr>
      <t>Marco legal que establece los procesos a realizar.</t>
    </r>
  </si>
  <si>
    <r>
      <t>●</t>
    </r>
    <r>
      <rPr>
        <sz val="7"/>
        <color rgb="FF000000"/>
        <rFont val="Times New Roman"/>
        <family val="1"/>
      </rPr>
      <t xml:space="preserve">      </t>
    </r>
    <r>
      <rPr>
        <sz val="9"/>
        <color rgb="FF000000"/>
        <rFont val="Arial"/>
        <family val="2"/>
      </rPr>
      <t>Capacitaciones o asistencia por parte de organismos del estado.</t>
    </r>
  </si>
  <si>
    <r>
      <t>●</t>
    </r>
    <r>
      <rPr>
        <sz val="7"/>
        <color rgb="FF000000"/>
        <rFont val="Times New Roman"/>
        <family val="1"/>
      </rPr>
      <t xml:space="preserve">   </t>
    </r>
    <r>
      <rPr>
        <sz val="9"/>
        <color rgb="FF000000"/>
        <rFont val="Arial"/>
        <family val="2"/>
      </rPr>
      <t xml:space="preserve">Servicio de conectividad </t>
    </r>
  </si>
  <si>
    <r>
      <t>●</t>
    </r>
    <r>
      <rPr>
        <sz val="7"/>
        <color rgb="FF000000"/>
        <rFont val="Times New Roman"/>
        <family val="1"/>
      </rPr>
      <t xml:space="preserve">   </t>
    </r>
    <r>
      <rPr>
        <sz val="9"/>
        <color rgb="FF000000"/>
        <rFont val="Arial"/>
        <family val="2"/>
      </rPr>
      <t>Suministro de energía eléctrica.</t>
    </r>
  </si>
  <si>
    <t>Gestión de Tesorería</t>
  </si>
  <si>
    <t xml:space="preserve">Unidad de tesorería </t>
  </si>
  <si>
    <r>
      <t>●</t>
    </r>
    <r>
      <rPr>
        <sz val="7"/>
        <color rgb="FF000000"/>
        <rFont val="Times New Roman"/>
        <family val="1"/>
      </rPr>
      <t xml:space="preserve">   </t>
    </r>
    <r>
      <rPr>
        <sz val="9"/>
        <color rgb="FF000000"/>
        <rFont val="Arial"/>
        <family val="2"/>
      </rPr>
      <t>Cumplimiento de las normas legales en el manejo del dinero público.</t>
    </r>
  </si>
  <si>
    <t>Registrar las operaciones contables en el Sistema Integrado de Contabilidad y la conciliación bancaria de las cuentas corrientes que posee la Institución.</t>
  </si>
  <si>
    <t>x</t>
  </si>
  <si>
    <r>
      <t>●</t>
    </r>
    <r>
      <rPr>
        <sz val="7"/>
        <color rgb="FF000000"/>
        <rFont val="Times New Roman"/>
        <family val="1"/>
      </rPr>
      <t xml:space="preserve">   </t>
    </r>
    <r>
      <rPr>
        <sz val="9"/>
        <color rgb="FF000000"/>
        <rFont val="Arial"/>
        <family val="2"/>
      </rPr>
      <t>Falta de manual de procedimientos.</t>
    </r>
  </si>
  <si>
    <r>
      <t>●</t>
    </r>
    <r>
      <rPr>
        <sz val="7"/>
        <color rgb="FF000000"/>
        <rFont val="Times New Roman"/>
        <family val="1"/>
      </rPr>
      <t xml:space="preserve">   </t>
    </r>
    <r>
      <rPr>
        <sz val="9"/>
        <color rgb="FF000000"/>
        <rFont val="Arial"/>
        <family val="2"/>
      </rPr>
      <t>Cantidad insuficiente de funcionarios con perfil adeucado para  realizar las tareas.</t>
    </r>
  </si>
  <si>
    <t>Necesidad y/o ambición economica de los funcionarios.</t>
  </si>
  <si>
    <t xml:space="preserve">Perdida de la credibilidad en la gestión institucional. </t>
  </si>
  <si>
    <t>Daño patrimonial a la institución.</t>
  </si>
  <si>
    <t>Unidad de Contabilidad</t>
  </si>
  <si>
    <r>
      <t>●</t>
    </r>
    <r>
      <rPr>
        <sz val="7"/>
        <color rgb="FF000000"/>
        <rFont val="Times New Roman"/>
        <family val="1"/>
      </rPr>
      <t xml:space="preserve">   </t>
    </r>
    <r>
      <rPr>
        <sz val="9"/>
        <color rgb="FF000000"/>
        <rFont val="Arial"/>
        <family val="2"/>
      </rPr>
      <t>Honestidad de los funcionarios.</t>
    </r>
  </si>
  <si>
    <r>
      <t>●</t>
    </r>
    <r>
      <rPr>
        <sz val="7"/>
        <color rgb="FF000000"/>
        <rFont val="Times New Roman"/>
        <family val="1"/>
      </rPr>
      <t xml:space="preserve">   </t>
    </r>
    <r>
      <rPr>
        <sz val="9"/>
        <color rgb="FF000000"/>
        <rFont val="Arial"/>
        <family val="2"/>
      </rPr>
      <t>Control permanente del superior inmediato de las actividades.</t>
    </r>
  </si>
  <si>
    <r>
      <t>●</t>
    </r>
    <r>
      <rPr>
        <sz val="7"/>
        <color rgb="FF000000"/>
        <rFont val="Times New Roman"/>
        <family val="1"/>
      </rPr>
      <t xml:space="preserve">   </t>
    </r>
    <r>
      <rPr>
        <sz val="9"/>
        <color rgb="FF000000"/>
        <rFont val="Arial"/>
        <family val="2"/>
      </rPr>
      <t>Código de ética institucional.</t>
    </r>
  </si>
  <si>
    <r>
      <t>●</t>
    </r>
    <r>
      <rPr>
        <sz val="7"/>
        <color rgb="FF000000"/>
        <rFont val="Times New Roman"/>
        <family val="1"/>
      </rPr>
      <t xml:space="preserve">   </t>
    </r>
    <r>
      <rPr>
        <sz val="9"/>
        <color rgb="FF000000"/>
        <rFont val="Arial"/>
        <family val="2"/>
      </rPr>
      <t>Sistema informatico de ingresos vulnerable y obsoleto.</t>
    </r>
  </si>
  <si>
    <r>
      <t>●</t>
    </r>
    <r>
      <rPr>
        <sz val="7"/>
        <color rgb="FF000000"/>
        <rFont val="Times New Roman"/>
        <family val="1"/>
      </rPr>
      <t xml:space="preserve">      </t>
    </r>
    <r>
      <rPr>
        <sz val="9"/>
        <color rgb="FF000000"/>
        <rFont val="Arial"/>
        <family val="2"/>
      </rPr>
      <t>Sistema Integrado de Administracion Fianciera - SIAF - Modulo de Tesoreria.</t>
    </r>
  </si>
  <si>
    <t>La Coordinadora de Contabilidad y la Tesorera dependiente del dpto.Financiero se asocian para condicionar los pagos a cambio de dadivas con empresas proveedoras de servicios al INAES.</t>
  </si>
  <si>
    <t>La coordinadora de contabilidad y la Tesorera se asocian para la Imputación de los pagos sin la documentación requerida  acambio de dadivas.</t>
  </si>
  <si>
    <t>Desconfianza hacia los funcionarios públicos</t>
  </si>
  <si>
    <t xml:space="preserve">* Elaboración de manual de procedimientos para el area de contabilidad.Charlas de concentización sobre los principios y valores éticos. </t>
  </si>
  <si>
    <t xml:space="preserve">* Elaboración de manual de procedimientos para el area de Tesorería. Charlas de concentización sobre los principios y valores éticos. </t>
  </si>
  <si>
    <t>La Coordinadora de Contabilidad y la Tesorera dependiente del departamento Financiero se asocian para condicionar los pagos a cambio de dadivas.</t>
  </si>
  <si>
    <t>La Coordinadora de Contabilidad y la Tesorera dependiente del departamento Financiero se asocian para imputar los pagos sin la documentación requerida (fondos fijos).</t>
  </si>
  <si>
    <t xml:space="preserve"> Elaboración de manual de procedimientos para el area de contabilidad.Charlas de concentización sobre los principios y valores éticos. </t>
  </si>
  <si>
    <t xml:space="preserve"> Elaboración de manual de procedimientos para el area de contabilidad.</t>
  </si>
  <si>
    <t xml:space="preserve">Charlas de concentización sobre los principios y valores éticos. </t>
  </si>
  <si>
    <t xml:space="preserve"> Charlas de concentización sobre los principios y valores éticos. </t>
  </si>
  <si>
    <t xml:space="preserve"> Elaboración de manual de procedimientos para el area de Tesorería. </t>
  </si>
  <si>
    <t>1. Gestión Financiera.</t>
  </si>
  <si>
    <t>1.1. Gestión de Contabilidad.</t>
  </si>
  <si>
    <t>Gestionar los recursos financieros de la institución.</t>
  </si>
  <si>
    <t>2.1. Gestión de Tesorería.</t>
  </si>
  <si>
    <t>Gestionar  los ingresos y egresos institucionales.</t>
  </si>
  <si>
    <t xml:space="preserve">Unidad de Contabilidad </t>
  </si>
  <si>
    <t>Unidad de Tesorería</t>
  </si>
  <si>
    <t>Recusos Propios de la Instituciòn</t>
  </si>
  <si>
    <t>Con la Dirección de Recursos Humanos y la coordinación del MECIP se organizará la charla para el personal dependiente de la Direcciòn de Administración y Finanzas</t>
  </si>
  <si>
    <t>Aprobación del Plan de Mitigacion</t>
  </si>
  <si>
    <t>La Coordinadora de Contabilidad y la Tesorera dependiente del dpto.Financiero se asocian para condicionar los pagos a cambio de dadivas con empresas proveedoras de servicios al INAES. (cohecho pasivo )</t>
  </si>
  <si>
    <t>La coordinadora de contabilidad y la Tesorera se asocian para la Imputación de los pagos sin la documentación requerida  acambio de dadivas. (cohecho pasivo )</t>
  </si>
  <si>
    <t>La Coordinadora de Contabilidad y la Tesorera dependiente del departamento Financiero se asocian para condicionar los pagos a cambio de dadivas.(cohecho pasivo )</t>
  </si>
  <si>
    <t>La Coordinadora de Contabilidad y la Tesorera dependiente del departamento Financiero se asocian para imputar los pagos sin la documentación requerida (fondos fijos).(cohecho pasivo )</t>
  </si>
  <si>
    <t>La elección de las nuevas autoridades una vez aprobado el Estatuto de la Institución</t>
  </si>
  <si>
    <t>Mesa de trabajo con Coordinadores de MECIP,    Coordinadora de Contabilidad y la Direcciòn de Administraciòn y finanzas</t>
  </si>
  <si>
    <t>Mesa de trabajo con coordinadores de MECIP,   Coordinadora de Tesorerìa y la Direcciòn de Administraciòn y finanzas</t>
  </si>
  <si>
    <t>DIRECCION DE RECURSOS HUMANOS Y MECIP.</t>
  </si>
  <si>
    <t>MECIP UTA COORDINACION CONTABILIDAD Y FINANZAS.</t>
  </si>
  <si>
    <t>MECIP - COORDINACION 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</si>
</sst>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x14ac:knownFonts="1">
    <font>
      <sz val="12"/>
      <color indexed="8"/>
      <name val="Verdana"/>
      <family val="2"/>
    </font>
    <font>
      <sz val="12"/>
      <color indexed="8"/>
      <name val="Arial"/>
      <family val="2"/>
    </font>
    <font>
      <b/>
      <sz val="11"/>
      <color indexed="8"/>
      <name val="Arial"/>
      <family val="2"/>
    </font>
    <font>
      <sz val="11"/>
      <color indexed="8"/>
      <name val="Arial"/>
      <family val="2"/>
    </font>
    <font>
      <b/>
      <sz val="16"/>
      <color indexed="8"/>
      <name val="Arial"/>
      <family val="2"/>
    </font>
    <font>
      <sz val="10"/>
      <color indexed="8"/>
      <name val="Arial"/>
      <family val="2"/>
    </font>
    <font>
      <sz val="14"/>
      <color indexed="8"/>
      <name val="Arial"/>
      <family val="2"/>
    </font>
    <font>
      <sz val="9"/>
      <color indexed="8"/>
      <name val="Arial"/>
      <family val="2"/>
    </font>
    <font>
      <sz val="8"/>
      <color indexed="8"/>
      <name val="Arial"/>
      <family val="2"/>
    </font>
    <font>
      <b/>
      <sz val="10"/>
      <color indexed="8"/>
      <name val="Arial"/>
      <family val="2"/>
    </font>
    <font>
      <b/>
      <sz val="9"/>
      <color rgb="FFFF0000"/>
      <name val="Arial"/>
      <family val="2"/>
    </font>
    <font>
      <sz val="9"/>
      <color indexed="81"/>
      <name val="Arial"/>
      <family val="2"/>
    </font>
    <font>
      <b/>
      <sz val="9"/>
      <color indexed="81"/>
      <name val="Arial"/>
      <family val="2"/>
    </font>
    <font>
      <b/>
      <sz val="9"/>
      <color indexed="8"/>
      <name val="Arial"/>
      <family val="2"/>
    </font>
    <font>
      <b/>
      <sz val="12"/>
      <color indexed="8"/>
      <name val="Arial"/>
      <family val="2"/>
    </font>
    <font>
      <b/>
      <sz val="9"/>
      <color theme="0"/>
      <name val="Arial"/>
      <family val="2"/>
    </font>
    <font>
      <b/>
      <sz val="9"/>
      <color rgb="FFFFC000"/>
      <name val="Arial"/>
      <family val="2"/>
    </font>
    <font>
      <b/>
      <sz val="9"/>
      <color rgb="FF339966"/>
      <name val="Arial"/>
      <family val="2"/>
    </font>
    <font>
      <sz val="9"/>
      <color theme="0"/>
      <name val="Arial"/>
      <family val="2"/>
    </font>
    <font>
      <b/>
      <sz val="10"/>
      <color theme="0"/>
      <name val="Arial"/>
      <family val="2"/>
    </font>
    <font>
      <sz val="9"/>
      <color indexed="81"/>
      <name val="Tahoma"/>
      <family val="2"/>
    </font>
    <font>
      <b/>
      <sz val="14"/>
      <color indexed="8"/>
      <name val="Arial"/>
      <family val="2"/>
    </font>
    <font>
      <sz val="10"/>
      <name val="Arial"/>
      <family val="2"/>
    </font>
    <font>
      <sz val="8"/>
      <name val="Arial"/>
      <family val="2"/>
    </font>
    <font>
      <sz val="9"/>
      <name val="Arial"/>
      <family val="2"/>
    </font>
    <font>
      <b/>
      <sz val="9"/>
      <color rgb="FF00B0F0"/>
      <name val="Arial"/>
      <family val="2"/>
    </font>
    <font>
      <sz val="9"/>
      <color theme="1"/>
      <name val="Arial"/>
      <family val="2"/>
    </font>
    <font>
      <b/>
      <sz val="8"/>
      <color rgb="FFFF0000"/>
      <name val="Arial"/>
      <family val="2"/>
    </font>
    <font>
      <b/>
      <sz val="10"/>
      <name val="Arial"/>
      <family val="2"/>
    </font>
    <font>
      <b/>
      <sz val="11"/>
      <color theme="0"/>
      <name val="Arial"/>
      <family val="2"/>
    </font>
    <font>
      <sz val="9"/>
      <color rgb="FFFF0000"/>
      <name val="Arial"/>
      <family val="2"/>
    </font>
    <font>
      <sz val="10"/>
      <color rgb="FFFF0000"/>
      <name val="Arial"/>
      <family val="2"/>
    </font>
    <font>
      <sz val="8"/>
      <color rgb="FFFF0000"/>
      <name val="Arial"/>
      <family val="2"/>
    </font>
    <font>
      <sz val="12"/>
      <color rgb="FFFF0000"/>
      <name val="Arial"/>
      <family val="2"/>
    </font>
    <font>
      <sz val="18"/>
      <color rgb="FFFF0000"/>
      <name val="Arial"/>
      <family val="2"/>
    </font>
    <font>
      <sz val="16"/>
      <color rgb="FFFF0000"/>
      <name val="Arial"/>
      <family val="2"/>
    </font>
    <font>
      <b/>
      <sz val="9"/>
      <color rgb="FFFF3300"/>
      <name val="Arial"/>
      <family val="2"/>
    </font>
    <font>
      <sz val="10"/>
      <color theme="0"/>
      <name val="Arial"/>
      <family val="2"/>
    </font>
    <font>
      <sz val="12"/>
      <color theme="0"/>
      <name val="Verdana"/>
      <family val="2"/>
    </font>
    <font>
      <sz val="8.5"/>
      <color indexed="8"/>
      <name val="Arial"/>
      <family val="2"/>
    </font>
    <font>
      <b/>
      <sz val="8.5"/>
      <name val="Arial"/>
      <family val="2"/>
    </font>
    <font>
      <b/>
      <sz val="26"/>
      <name val="Arial"/>
      <family val="2"/>
    </font>
    <font>
      <b/>
      <sz val="15.5"/>
      <color indexed="8"/>
      <name val="Arial"/>
      <family val="2"/>
    </font>
    <font>
      <b/>
      <sz val="8"/>
      <color indexed="8"/>
      <name val="Arial"/>
      <family val="2"/>
    </font>
    <font>
      <b/>
      <sz val="11"/>
      <color rgb="FF000000"/>
      <name val="Arial"/>
      <family val="2"/>
    </font>
    <font>
      <sz val="11"/>
      <color rgb="FF000000"/>
      <name val="Arial"/>
      <family val="2"/>
    </font>
    <font>
      <sz val="11"/>
      <color rgb="FFFF0000"/>
      <name val="Arial"/>
      <family val="2"/>
    </font>
    <font>
      <sz val="9"/>
      <color rgb="FF000000"/>
      <name val="Arial"/>
      <family val="2"/>
    </font>
    <font>
      <sz val="7"/>
      <color rgb="FF000000"/>
      <name val="Times New Roman"/>
      <family val="1"/>
    </font>
  </fonts>
  <fills count="16">
    <fill>
      <patternFill patternType="none"/>
    </fill>
    <fill>
      <patternFill patternType="gray125"/>
    </fill>
    <fill>
      <patternFill patternType="solid">
        <fgColor rgb="FF9CC2E5"/>
        <bgColor indexed="64"/>
      </patternFill>
    </fill>
    <fill>
      <patternFill patternType="solid">
        <fgColor rgb="FFDEEAF6"/>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FFFF66"/>
        <bgColor indexed="64"/>
      </patternFill>
    </fill>
    <fill>
      <patternFill patternType="solid">
        <fgColor rgb="FFFFFF00"/>
        <bgColor indexed="64"/>
      </patternFill>
    </fill>
    <fill>
      <patternFill patternType="solid">
        <fgColor rgb="FF339966"/>
        <bgColor indexed="64"/>
      </patternFill>
    </fill>
    <fill>
      <patternFill patternType="solid">
        <fgColor rgb="FFFF0000"/>
        <bgColor indexed="64"/>
      </patternFill>
    </fill>
    <fill>
      <patternFill patternType="solid">
        <fgColor rgb="FF00B0F0"/>
        <bgColor indexed="64"/>
      </patternFill>
    </fill>
    <fill>
      <patternFill patternType="solid">
        <fgColor rgb="FFFF33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7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thin">
        <color indexed="64"/>
      </left>
      <right/>
      <top/>
      <bottom/>
      <diagonal/>
    </border>
    <border>
      <left style="medium">
        <color rgb="FF000000"/>
      </left>
      <right style="medium">
        <color rgb="FF000000"/>
      </right>
      <top style="medium">
        <color rgb="FF000000"/>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s>
  <cellStyleXfs count="1">
    <xf numFmtId="0" fontId="0" fillId="0" borderId="0" applyNumberFormat="0" applyFill="0" applyBorder="0" applyProtection="0">
      <alignment vertical="top" wrapText="1"/>
    </xf>
  </cellStyleXfs>
  <cellXfs count="597">
    <xf numFmtId="0" fontId="0" fillId="0" borderId="0" xfId="0">
      <alignment vertical="top" wrapText="1"/>
    </xf>
    <xf numFmtId="0" fontId="5" fillId="4" borderId="0" xfId="0" applyFont="1" applyFill="1" applyProtection="1">
      <alignment vertical="top" wrapText="1"/>
    </xf>
    <xf numFmtId="0" fontId="1" fillId="4" borderId="0" xfId="0" applyFont="1" applyFill="1" applyProtection="1">
      <alignment vertical="top" wrapText="1"/>
    </xf>
    <xf numFmtId="0" fontId="1" fillId="4" borderId="0" xfId="0" applyFont="1" applyFill="1" applyAlignment="1" applyProtection="1">
      <alignment horizontal="center" vertical="top" textRotation="180" wrapText="1"/>
    </xf>
    <xf numFmtId="0" fontId="1" fillId="4" borderId="0" xfId="0" applyFont="1" applyFill="1" applyAlignment="1" applyProtection="1">
      <alignment vertical="top" textRotation="180" wrapText="1"/>
    </xf>
    <xf numFmtId="0" fontId="7" fillId="4" borderId="0" xfId="0" applyFont="1" applyFill="1" applyAlignment="1" applyProtection="1">
      <alignment vertical="center" wrapText="1"/>
    </xf>
    <xf numFmtId="0" fontId="7" fillId="4" borderId="0" xfId="0" applyFont="1" applyFill="1" applyAlignment="1" applyProtection="1">
      <alignment horizontal="center" vertical="center" wrapText="1"/>
    </xf>
    <xf numFmtId="0" fontId="5" fillId="4" borderId="0" xfId="0" applyFont="1" applyFill="1" applyBorder="1" applyAlignment="1" applyProtection="1">
      <alignment vertical="center" wrapText="1"/>
    </xf>
    <xf numFmtId="0" fontId="10" fillId="2" borderId="7" xfId="0" applyFont="1" applyFill="1" applyBorder="1" applyAlignment="1" applyProtection="1">
      <alignment horizontal="center" vertical="center" wrapText="1"/>
    </xf>
    <xf numFmtId="0" fontId="7" fillId="3" borderId="26" xfId="0" applyFont="1" applyFill="1" applyBorder="1" applyAlignment="1" applyProtection="1">
      <alignment horizontal="left" vertical="center" wrapText="1"/>
    </xf>
    <xf numFmtId="0" fontId="7" fillId="4" borderId="0" xfId="0" applyFont="1" applyFill="1" applyBorder="1" applyAlignment="1" applyProtection="1">
      <alignment vertical="center" wrapText="1"/>
    </xf>
    <xf numFmtId="0" fontId="5" fillId="4" borderId="0" xfId="0" applyFont="1" applyFill="1" applyBorder="1" applyAlignment="1" applyProtection="1">
      <alignment horizontal="center" vertical="center" wrapText="1"/>
      <protection locked="0"/>
    </xf>
    <xf numFmtId="0" fontId="5" fillId="4" borderId="0" xfId="0" applyFont="1" applyFill="1" applyBorder="1" applyProtection="1">
      <alignment vertical="top" wrapText="1"/>
    </xf>
    <xf numFmtId="0" fontId="3" fillId="4" borderId="0" xfId="0" applyFont="1" applyFill="1" applyBorder="1" applyAlignment="1" applyProtection="1">
      <alignment vertical="center" wrapText="1"/>
    </xf>
    <xf numFmtId="0" fontId="5" fillId="4" borderId="0" xfId="0" applyFont="1" applyFill="1" applyBorder="1" applyAlignment="1" applyProtection="1">
      <alignment horizontal="center" vertical="center" textRotation="180" wrapText="1"/>
    </xf>
    <xf numFmtId="0" fontId="6" fillId="4" borderId="0" xfId="0" applyFont="1" applyFill="1" applyBorder="1" applyAlignment="1" applyProtection="1">
      <alignment horizontal="center" vertical="center" textRotation="180" wrapText="1"/>
    </xf>
    <xf numFmtId="0" fontId="3" fillId="4" borderId="0"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wrapText="1"/>
    </xf>
    <xf numFmtId="0" fontId="1" fillId="4" borderId="0" xfId="0" applyFont="1" applyFill="1" applyBorder="1" applyProtection="1">
      <alignment vertical="top" wrapText="1"/>
    </xf>
    <xf numFmtId="0" fontId="1" fillId="0" borderId="0" xfId="0" applyFont="1" applyProtection="1">
      <alignment vertical="top" wrapText="1"/>
    </xf>
    <xf numFmtId="0" fontId="1" fillId="0" borderId="0" xfId="0" applyFont="1" applyAlignment="1" applyProtection="1">
      <alignment horizontal="center" vertical="top" textRotation="180" wrapText="1"/>
    </xf>
    <xf numFmtId="0" fontId="1" fillId="0" borderId="0" xfId="0" applyFont="1" applyAlignment="1" applyProtection="1">
      <alignment vertical="top" textRotation="180" wrapText="1"/>
    </xf>
    <xf numFmtId="0" fontId="7" fillId="0" borderId="0" xfId="0" applyFont="1" applyAlignment="1" applyProtection="1">
      <alignment vertical="center" wrapText="1"/>
    </xf>
    <xf numFmtId="0" fontId="7" fillId="4" borderId="0"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xf>
    <xf numFmtId="0" fontId="7" fillId="4" borderId="33" xfId="0" applyFont="1" applyFill="1" applyBorder="1" applyAlignment="1" applyProtection="1">
      <alignment horizontal="left" vertical="center" wrapText="1"/>
    </xf>
    <xf numFmtId="0" fontId="7" fillId="3" borderId="31" xfId="0" applyFont="1" applyFill="1" applyBorder="1" applyAlignment="1" applyProtection="1">
      <alignment horizontal="left" vertical="center" wrapText="1"/>
    </xf>
    <xf numFmtId="0" fontId="9" fillId="4" borderId="0" xfId="0" applyFont="1" applyFill="1" applyAlignment="1" applyProtection="1">
      <alignment horizontal="left" vertical="center" wrapText="1"/>
    </xf>
    <xf numFmtId="0" fontId="5" fillId="4" borderId="0" xfId="0" applyFont="1" applyFill="1" applyAlignment="1" applyProtection="1">
      <alignment horizontal="left" vertical="center" wrapText="1"/>
    </xf>
    <xf numFmtId="0" fontId="5" fillId="4" borderId="0" xfId="0" applyFont="1" applyFill="1" applyAlignment="1" applyProtection="1">
      <alignment horizontal="left" vertical="center" textRotation="180" wrapText="1"/>
    </xf>
    <xf numFmtId="0" fontId="7" fillId="4" borderId="2" xfId="0" applyFont="1" applyFill="1" applyBorder="1" applyAlignment="1" applyProtection="1">
      <alignment horizontal="center" vertical="center" wrapText="1"/>
    </xf>
    <xf numFmtId="0" fontId="8" fillId="4" borderId="40" xfId="0" applyFont="1" applyFill="1" applyBorder="1" applyAlignment="1" applyProtection="1">
      <alignment horizontal="left" vertical="center" wrapText="1"/>
    </xf>
    <xf numFmtId="0" fontId="5" fillId="4" borderId="0" xfId="0" applyFont="1" applyFill="1" applyAlignment="1" applyProtection="1">
      <alignment horizontal="left" vertical="center" wrapText="1"/>
      <protection locked="0"/>
    </xf>
    <xf numFmtId="0" fontId="4" fillId="2" borderId="35" xfId="0" applyFont="1" applyFill="1" applyBorder="1" applyAlignment="1" applyProtection="1">
      <alignment horizontal="center" vertical="center" wrapText="1"/>
      <protection locked="0"/>
    </xf>
    <xf numFmtId="0" fontId="3" fillId="4" borderId="0" xfId="0" applyFont="1" applyFill="1" applyBorder="1" applyAlignment="1" applyProtection="1">
      <alignment vertical="center" wrapText="1"/>
      <protection locked="0"/>
    </xf>
    <xf numFmtId="0" fontId="1" fillId="4" borderId="0" xfId="0" applyFont="1" applyFill="1" applyBorder="1" applyProtection="1">
      <alignment vertical="top" wrapText="1"/>
      <protection locked="0"/>
    </xf>
    <xf numFmtId="0" fontId="1" fillId="0" borderId="0" xfId="0" applyFont="1" applyProtection="1">
      <alignment vertical="top" wrapText="1"/>
      <protection locked="0"/>
    </xf>
    <xf numFmtId="0" fontId="9" fillId="2" borderId="18" xfId="0"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xf>
    <xf numFmtId="0" fontId="7" fillId="4" borderId="38"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4" borderId="24" xfId="0" applyFont="1" applyFill="1" applyBorder="1" applyAlignment="1" applyProtection="1">
      <alignment horizontal="left" vertical="center" wrapText="1"/>
    </xf>
    <xf numFmtId="0" fontId="7" fillId="4" borderId="41" xfId="0" applyFont="1" applyFill="1" applyBorder="1" applyAlignment="1" applyProtection="1">
      <alignment horizontal="left" vertical="center" wrapText="1"/>
    </xf>
    <xf numFmtId="0" fontId="7" fillId="3" borderId="41" xfId="0" applyFont="1" applyFill="1" applyBorder="1" applyAlignment="1" applyProtection="1">
      <alignment horizontal="left" vertical="center" wrapText="1"/>
    </xf>
    <xf numFmtId="0" fontId="7" fillId="4" borderId="10" xfId="0" applyFont="1" applyFill="1" applyBorder="1" applyAlignment="1" applyProtection="1">
      <alignment horizontal="left" vertical="center" wrapText="1"/>
    </xf>
    <xf numFmtId="0" fontId="8" fillId="4" borderId="0" xfId="0" applyFont="1" applyFill="1" applyProtection="1">
      <alignment vertical="top" wrapText="1"/>
    </xf>
    <xf numFmtId="0" fontId="8" fillId="4" borderId="0" xfId="0" applyFont="1" applyFill="1" applyBorder="1" applyProtection="1">
      <alignment vertical="top" wrapText="1"/>
    </xf>
    <xf numFmtId="0" fontId="7" fillId="4" borderId="24" xfId="0" applyFont="1" applyFill="1" applyBorder="1" applyAlignment="1" applyProtection="1">
      <alignment vertical="center" wrapText="1"/>
    </xf>
    <xf numFmtId="0" fontId="7" fillId="4" borderId="38" xfId="0" applyFont="1" applyFill="1" applyBorder="1" applyAlignment="1" applyProtection="1">
      <alignment vertical="center" wrapText="1"/>
    </xf>
    <xf numFmtId="0" fontId="16" fillId="5" borderId="19" xfId="0" applyFont="1" applyFill="1" applyBorder="1" applyAlignment="1" applyProtection="1">
      <alignment horizontal="right" vertical="center" wrapText="1"/>
    </xf>
    <xf numFmtId="0" fontId="8" fillId="4" borderId="25" xfId="0" applyFont="1" applyFill="1" applyBorder="1" applyAlignment="1" applyProtection="1">
      <alignment vertical="center" wrapText="1"/>
    </xf>
    <xf numFmtId="0" fontId="8" fillId="4" borderId="30" xfId="0" applyFont="1" applyFill="1" applyBorder="1" applyAlignment="1" applyProtection="1">
      <alignment vertical="center" wrapText="1"/>
    </xf>
    <xf numFmtId="0" fontId="7" fillId="4" borderId="8"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xf>
    <xf numFmtId="0" fontId="13" fillId="2" borderId="43" xfId="0" applyFont="1" applyFill="1" applyBorder="1" applyAlignment="1" applyProtection="1">
      <alignment horizontal="left" vertical="center"/>
      <protection locked="0"/>
    </xf>
    <xf numFmtId="0" fontId="15" fillId="5" borderId="34" xfId="0" applyFont="1" applyFill="1" applyBorder="1" applyAlignment="1" applyProtection="1">
      <alignment horizontal="center" vertical="center" wrapText="1"/>
    </xf>
    <xf numFmtId="164" fontId="15" fillId="5" borderId="34" xfId="0" applyNumberFormat="1" applyFont="1" applyFill="1" applyBorder="1" applyAlignment="1" applyProtection="1">
      <alignment horizontal="center" vertical="center" wrapText="1"/>
    </xf>
    <xf numFmtId="0" fontId="17" fillId="5" borderId="45" xfId="0" applyFont="1" applyFill="1" applyBorder="1" applyAlignment="1" applyProtection="1">
      <alignment horizontal="right" vertical="center" wrapText="1"/>
    </xf>
    <xf numFmtId="0" fontId="10" fillId="5" borderId="45" xfId="0" applyFont="1" applyFill="1" applyBorder="1" applyAlignment="1" applyProtection="1">
      <alignment horizontal="right" vertical="center" wrapText="1"/>
    </xf>
    <xf numFmtId="0" fontId="5" fillId="6" borderId="4"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21" fillId="2" borderId="2" xfId="0" applyFont="1" applyFill="1" applyBorder="1" applyAlignment="1" applyProtection="1">
      <alignment horizontal="center" vertical="center" wrapText="1"/>
    </xf>
    <xf numFmtId="0" fontId="8" fillId="3" borderId="25" xfId="0" applyFont="1" applyFill="1" applyBorder="1" applyAlignment="1" applyProtection="1">
      <alignment vertical="center" wrapText="1"/>
    </xf>
    <xf numFmtId="0" fontId="8" fillId="3" borderId="42" xfId="0" applyFont="1" applyFill="1" applyBorder="1" applyAlignment="1" applyProtection="1">
      <alignment vertical="center" wrapText="1"/>
    </xf>
    <xf numFmtId="0" fontId="5" fillId="6" borderId="7" xfId="0" applyFont="1" applyFill="1" applyBorder="1" applyAlignment="1" applyProtection="1">
      <alignment horizontal="center" vertical="center" wrapText="1"/>
      <protection locked="0"/>
    </xf>
    <xf numFmtId="0" fontId="8" fillId="8" borderId="2" xfId="0" applyFont="1" applyFill="1" applyBorder="1" applyAlignment="1" applyProtection="1">
      <alignment horizontal="center" vertical="center" wrapText="1"/>
      <protection locked="0"/>
    </xf>
    <xf numFmtId="0" fontId="8" fillId="8" borderId="33" xfId="0" applyFont="1" applyFill="1" applyBorder="1" applyAlignment="1" applyProtection="1">
      <alignment horizontal="center" vertical="center" wrapText="1"/>
      <protection locked="0"/>
    </xf>
    <xf numFmtId="0" fontId="16" fillId="5" borderId="45" xfId="0" applyFont="1" applyFill="1" applyBorder="1" applyAlignment="1" applyProtection="1">
      <alignment horizontal="right" vertical="center" wrapText="1"/>
    </xf>
    <xf numFmtId="0" fontId="25" fillId="5" borderId="21" xfId="0" applyFont="1" applyFill="1" applyBorder="1" applyAlignment="1" applyProtection="1">
      <alignment horizontal="right" vertical="center" wrapText="1"/>
    </xf>
    <xf numFmtId="0" fontId="25" fillId="5" borderId="22" xfId="0" applyFont="1" applyFill="1" applyBorder="1" applyAlignment="1" applyProtection="1">
      <alignment horizontal="center" vertical="center" wrapText="1"/>
    </xf>
    <xf numFmtId="164" fontId="26" fillId="0" borderId="2" xfId="0" applyNumberFormat="1" applyFont="1" applyFill="1" applyBorder="1" applyAlignment="1" applyProtection="1">
      <alignment horizontal="center" vertical="center" wrapText="1"/>
    </xf>
    <xf numFmtId="0" fontId="27" fillId="4" borderId="2" xfId="0" applyFont="1" applyFill="1" applyBorder="1" applyAlignment="1" applyProtection="1">
      <alignment horizontal="center" vertical="center" wrapText="1"/>
    </xf>
    <xf numFmtId="164" fontId="10" fillId="0" borderId="2" xfId="0" applyNumberFormat="1" applyFont="1" applyFill="1" applyBorder="1" applyAlignment="1" applyProtection="1">
      <alignment horizontal="center" vertical="center" wrapText="1"/>
    </xf>
    <xf numFmtId="3" fontId="10" fillId="0" borderId="2" xfId="0" applyNumberFormat="1" applyFont="1" applyFill="1" applyBorder="1" applyAlignment="1" applyProtection="1">
      <alignment horizontal="center" vertical="center" wrapText="1"/>
    </xf>
    <xf numFmtId="3" fontId="26" fillId="0" borderId="2" xfId="0" applyNumberFormat="1" applyFont="1" applyFill="1" applyBorder="1" applyAlignment="1" applyProtection="1">
      <alignment horizontal="center" vertical="center" wrapText="1"/>
    </xf>
    <xf numFmtId="0" fontId="7" fillId="4" borderId="0" xfId="0" applyFont="1" applyFill="1" applyAlignment="1" applyProtection="1">
      <alignment horizontal="left" vertical="center" wrapText="1"/>
    </xf>
    <xf numFmtId="3" fontId="7" fillId="4" borderId="0" xfId="0" applyNumberFormat="1" applyFont="1" applyFill="1" applyAlignment="1" applyProtection="1">
      <alignment horizontal="left" vertical="center" wrapText="1"/>
    </xf>
    <xf numFmtId="3" fontId="7" fillId="4" borderId="0" xfId="0" applyNumberFormat="1" applyFont="1" applyFill="1" applyBorder="1" applyAlignment="1" applyProtection="1">
      <alignment horizontal="left" vertical="center" wrapText="1"/>
    </xf>
    <xf numFmtId="0" fontId="7" fillId="11" borderId="0" xfId="0" applyFont="1" applyFill="1" applyAlignment="1" applyProtection="1">
      <alignment horizontal="right" vertical="center" wrapText="1"/>
    </xf>
    <xf numFmtId="0" fontId="7" fillId="7" borderId="0" xfId="0" applyFont="1" applyFill="1" applyAlignment="1" applyProtection="1">
      <alignment horizontal="right" vertical="center" wrapText="1"/>
    </xf>
    <xf numFmtId="164" fontId="26" fillId="7" borderId="0" xfId="0" applyNumberFormat="1" applyFont="1" applyFill="1" applyBorder="1" applyAlignment="1" applyProtection="1">
      <alignment horizontal="center" vertical="center" wrapText="1"/>
    </xf>
    <xf numFmtId="0" fontId="18" fillId="9" borderId="0" xfId="0" applyFont="1" applyFill="1" applyAlignment="1" applyProtection="1">
      <alignment horizontal="right" vertical="center" wrapText="1"/>
    </xf>
    <xf numFmtId="164" fontId="18" fillId="9" borderId="0" xfId="0" applyNumberFormat="1" applyFont="1" applyFill="1" applyBorder="1" applyAlignment="1" applyProtection="1">
      <alignment horizontal="center" vertical="center" wrapText="1"/>
    </xf>
    <xf numFmtId="0" fontId="18" fillId="12" borderId="0" xfId="0" applyFont="1" applyFill="1" applyAlignment="1" applyProtection="1">
      <alignment horizontal="right" vertical="center" wrapText="1"/>
    </xf>
    <xf numFmtId="164" fontId="18" fillId="12" borderId="0" xfId="0" applyNumberFormat="1" applyFont="1" applyFill="1" applyBorder="1" applyAlignment="1" applyProtection="1">
      <alignment horizontal="center" vertical="center" wrapText="1"/>
    </xf>
    <xf numFmtId="0" fontId="5" fillId="11" borderId="0" xfId="0" applyFont="1" applyFill="1" applyAlignment="1" applyProtection="1">
      <alignment horizontal="right" vertical="center" wrapText="1"/>
    </xf>
    <xf numFmtId="0" fontId="7" fillId="5" borderId="0" xfId="0" applyFont="1" applyFill="1" applyProtection="1">
      <alignment vertical="top" wrapText="1"/>
    </xf>
    <xf numFmtId="0" fontId="7" fillId="5" borderId="0" xfId="0" applyFont="1" applyFill="1" applyAlignment="1" applyProtection="1">
      <alignment horizontal="center" vertical="center" wrapText="1"/>
    </xf>
    <xf numFmtId="0" fontId="7" fillId="4" borderId="0" xfId="0" applyFont="1" applyFill="1" applyProtection="1">
      <alignment vertical="top" wrapText="1"/>
    </xf>
    <xf numFmtId="3" fontId="24" fillId="0" borderId="2" xfId="0" applyNumberFormat="1"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9" fillId="4" borderId="0" xfId="0" applyFont="1" applyFill="1" applyAlignment="1" applyProtection="1">
      <alignment horizontal="left" vertical="center" wrapText="1"/>
      <protection locked="0"/>
    </xf>
    <xf numFmtId="0" fontId="31" fillId="4" borderId="0" xfId="0" applyFont="1" applyFill="1" applyBorder="1" applyAlignment="1" applyProtection="1">
      <alignment horizontal="center" vertical="center" wrapText="1"/>
    </xf>
    <xf numFmtId="0" fontId="32" fillId="4" borderId="0" xfId="0" applyFont="1" applyFill="1" applyBorder="1" applyAlignment="1" applyProtection="1">
      <alignment horizontal="center" vertical="top" wrapText="1"/>
    </xf>
    <xf numFmtId="0" fontId="31" fillId="4" borderId="0" xfId="0" applyFont="1" applyFill="1" applyBorder="1" applyAlignment="1" applyProtection="1">
      <alignment horizontal="center" vertical="top" wrapText="1"/>
    </xf>
    <xf numFmtId="0" fontId="33" fillId="0" borderId="0" xfId="0" applyFont="1" applyProtection="1">
      <alignment vertical="top" wrapText="1"/>
    </xf>
    <xf numFmtId="0" fontId="34" fillId="4" borderId="0" xfId="0" applyFont="1" applyFill="1" applyBorder="1" applyAlignment="1" applyProtection="1">
      <alignment horizontal="center" vertical="center" wrapText="1"/>
    </xf>
    <xf numFmtId="0" fontId="30" fillId="4" borderId="0" xfId="0" applyFont="1" applyFill="1" applyBorder="1" applyAlignment="1" applyProtection="1">
      <alignment horizontal="center" vertical="center" wrapText="1"/>
    </xf>
    <xf numFmtId="0" fontId="35" fillId="4" borderId="0"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protection locked="0"/>
    </xf>
    <xf numFmtId="164" fontId="26" fillId="0" borderId="2" xfId="0" applyNumberFormat="1" applyFont="1" applyFill="1" applyBorder="1" applyAlignment="1" applyProtection="1">
      <alignment horizontal="center" vertical="center" wrapText="1"/>
      <protection locked="0"/>
    </xf>
    <xf numFmtId="0" fontId="10" fillId="2" borderId="46" xfId="0" applyFont="1" applyFill="1" applyBorder="1" applyAlignment="1" applyProtection="1">
      <alignment horizontal="center" vertical="center" wrapText="1"/>
      <protection locked="0"/>
    </xf>
    <xf numFmtId="164" fontId="24" fillId="0" borderId="9" xfId="0" applyNumberFormat="1" applyFont="1" applyFill="1" applyBorder="1" applyAlignment="1" applyProtection="1">
      <alignment horizontal="center" vertical="center" wrapText="1"/>
      <protection locked="0"/>
    </xf>
    <xf numFmtId="164" fontId="24" fillId="0" borderId="13" xfId="0" applyNumberFormat="1" applyFont="1" applyFill="1" applyBorder="1" applyAlignment="1" applyProtection="1">
      <alignment horizontal="center" vertical="center" wrapText="1"/>
      <protection locked="0"/>
    </xf>
    <xf numFmtId="164" fontId="23" fillId="0" borderId="9"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24" fillId="4" borderId="0" xfId="0" applyFont="1" applyFill="1" applyAlignment="1" applyProtection="1">
      <alignment vertical="center"/>
      <protection locked="0"/>
    </xf>
    <xf numFmtId="0" fontId="22" fillId="4" borderId="0" xfId="0" applyFont="1" applyFill="1" applyAlignment="1" applyProtection="1">
      <alignment vertical="center"/>
      <protection locked="0"/>
    </xf>
    <xf numFmtId="0" fontId="22" fillId="4" borderId="0" xfId="0" applyFont="1" applyFill="1" applyAlignment="1" applyProtection="1">
      <alignment vertical="center"/>
    </xf>
    <xf numFmtId="0" fontId="7" fillId="13" borderId="2" xfId="0" applyFont="1" applyFill="1" applyBorder="1" applyAlignment="1" applyProtection="1">
      <alignment horizontal="center" vertical="center" wrapText="1"/>
    </xf>
    <xf numFmtId="0" fontId="9" fillId="13" borderId="2" xfId="0"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protection locked="0"/>
    </xf>
    <xf numFmtId="0" fontId="22" fillId="4" borderId="0" xfId="0" applyFont="1" applyFill="1" applyAlignment="1" applyProtection="1">
      <alignment horizontal="center" vertical="center"/>
    </xf>
    <xf numFmtId="0" fontId="24" fillId="4" borderId="0" xfId="0" applyFont="1" applyFill="1" applyAlignment="1" applyProtection="1">
      <alignment horizontal="left" vertical="center"/>
    </xf>
    <xf numFmtId="3" fontId="24" fillId="4" borderId="0" xfId="0" applyNumberFormat="1" applyFont="1" applyFill="1" applyAlignment="1" applyProtection="1">
      <alignment horizontal="left" vertical="center"/>
    </xf>
    <xf numFmtId="0" fontId="31" fillId="4" borderId="0" xfId="0" applyFont="1" applyFill="1" applyBorder="1" applyAlignment="1" applyProtection="1">
      <alignment horizontal="center" vertical="center"/>
    </xf>
    <xf numFmtId="0" fontId="8" fillId="0" borderId="2" xfId="0" applyFont="1" applyBorder="1" applyAlignment="1">
      <alignment horizontal="left" vertical="center" wrapText="1"/>
    </xf>
    <xf numFmtId="3" fontId="7" fillId="7" borderId="0" xfId="0" applyNumberFormat="1" applyFont="1" applyFill="1" applyAlignment="1" applyProtection="1">
      <alignment horizontal="center" vertical="center" wrapText="1"/>
    </xf>
    <xf numFmtId="3" fontId="18" fillId="9" borderId="0" xfId="0" applyNumberFormat="1" applyFont="1" applyFill="1" applyAlignment="1" applyProtection="1">
      <alignment horizontal="center" vertical="center" wrapText="1"/>
    </xf>
    <xf numFmtId="3" fontId="18" fillId="12" borderId="0" xfId="0" applyNumberFormat="1" applyFont="1" applyFill="1" applyAlignment="1" applyProtection="1">
      <alignment horizontal="center" vertical="center" wrapText="1"/>
    </xf>
    <xf numFmtId="3" fontId="36" fillId="13" borderId="2" xfId="0" applyNumberFormat="1" applyFont="1" applyFill="1" applyBorder="1" applyAlignment="1" applyProtection="1">
      <alignment horizontal="center" vertical="center" wrapText="1"/>
    </xf>
    <xf numFmtId="0" fontId="7" fillId="5" borderId="0" xfId="0" applyFont="1" applyFill="1" applyAlignment="1">
      <alignment horizontal="left" vertical="center" wrapText="1"/>
    </xf>
    <xf numFmtId="0" fontId="7" fillId="5" borderId="0" xfId="0" applyFont="1" applyFill="1" applyAlignment="1" applyProtection="1">
      <alignment horizontal="left" vertical="center" wrapText="1"/>
      <protection locked="0"/>
    </xf>
    <xf numFmtId="0" fontId="7" fillId="5" borderId="0" xfId="0" applyFont="1" applyFill="1" applyProtection="1">
      <alignment vertical="top" wrapText="1"/>
      <protection locked="0"/>
    </xf>
    <xf numFmtId="0" fontId="9" fillId="13" borderId="2" xfId="0" applyFont="1" applyFill="1" applyBorder="1" applyAlignment="1" applyProtection="1">
      <alignment horizontal="center" vertical="center" wrapText="1"/>
      <protection locked="0"/>
    </xf>
    <xf numFmtId="164" fontId="7" fillId="0" borderId="2" xfId="0" applyNumberFormat="1" applyFont="1" applyFill="1" applyBorder="1" applyAlignment="1" applyProtection="1">
      <alignment horizontal="center" vertical="center" wrapText="1"/>
      <protection locked="0"/>
    </xf>
    <xf numFmtId="0" fontId="18" fillId="5" borderId="0" xfId="0" applyFont="1" applyFill="1" applyProtection="1">
      <alignment vertical="top" wrapText="1"/>
    </xf>
    <xf numFmtId="0" fontId="8" fillId="0"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center" vertical="center" wrapText="1"/>
      <protection locked="0"/>
    </xf>
    <xf numFmtId="0" fontId="0" fillId="5" borderId="0" xfId="0" applyFill="1">
      <alignment vertical="top" wrapText="1"/>
    </xf>
    <xf numFmtId="0" fontId="7" fillId="5" borderId="2" xfId="0" applyFont="1" applyFill="1" applyBorder="1" applyAlignment="1" applyProtection="1">
      <alignment horizontal="center" vertical="center" wrapText="1"/>
    </xf>
    <xf numFmtId="0" fontId="0" fillId="5" borderId="0" xfId="0" applyFill="1" applyProtection="1">
      <alignment vertical="top" wrapText="1"/>
      <protection locked="0"/>
    </xf>
    <xf numFmtId="0" fontId="0" fillId="5" borderId="0" xfId="0" applyFill="1" applyAlignment="1" applyProtection="1">
      <alignment horizontal="center" vertical="center" wrapText="1"/>
      <protection locked="0"/>
    </xf>
    <xf numFmtId="0" fontId="5" fillId="4" borderId="0" xfId="0" applyFont="1" applyFill="1" applyBorder="1" applyAlignment="1" applyProtection="1">
      <alignment horizontal="center" vertical="center" textRotation="180" wrapText="1"/>
      <protection locked="0"/>
    </xf>
    <xf numFmtId="0" fontId="5" fillId="4" borderId="0" xfId="0" applyFont="1" applyFill="1" applyAlignment="1" applyProtection="1">
      <alignment horizontal="center" vertical="center" wrapText="1"/>
    </xf>
    <xf numFmtId="0" fontId="7" fillId="4" borderId="0" xfId="0" applyFont="1" applyFill="1" applyBorder="1" applyAlignment="1" applyProtection="1">
      <alignment horizontal="center" vertical="center" textRotation="180" wrapText="1"/>
      <protection locked="0"/>
    </xf>
    <xf numFmtId="0" fontId="8" fillId="0" borderId="7"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1" fillId="4" borderId="0" xfId="0" applyFont="1" applyFill="1" applyAlignment="1" applyProtection="1">
      <alignment vertical="center" wrapText="1"/>
    </xf>
    <xf numFmtId="0" fontId="8" fillId="3" borderId="7"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12" xfId="0" applyFont="1" applyFill="1" applyBorder="1" applyAlignment="1" applyProtection="1">
      <alignment horizontal="left" vertical="center" wrapText="1"/>
      <protection locked="0"/>
    </xf>
    <xf numFmtId="0" fontId="1" fillId="0" borderId="0" xfId="0" applyFont="1" applyAlignment="1" applyProtection="1">
      <alignment vertical="center" wrapText="1"/>
    </xf>
    <xf numFmtId="0" fontId="8" fillId="3" borderId="53"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vertical="top" wrapText="1"/>
      <protection locked="0"/>
    </xf>
    <xf numFmtId="0" fontId="8" fillId="0" borderId="53"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3" fontId="24" fillId="11" borderId="0" xfId="0" applyNumberFormat="1" applyFont="1" applyFill="1" applyBorder="1" applyAlignment="1" applyProtection="1">
      <alignment horizontal="center" vertical="center" wrapText="1"/>
    </xf>
    <xf numFmtId="0" fontId="38" fillId="5" borderId="0" xfId="0" applyFont="1" applyFill="1">
      <alignment vertical="top" wrapText="1"/>
    </xf>
    <xf numFmtId="0" fontId="9" fillId="2" borderId="32" xfId="0" applyFont="1" applyFill="1" applyBorder="1" applyAlignment="1" applyProtection="1">
      <alignment horizontal="center" vertical="center" wrapText="1"/>
    </xf>
    <xf numFmtId="0" fontId="9" fillId="2" borderId="44" xfId="0" applyFont="1" applyFill="1" applyBorder="1" applyAlignment="1" applyProtection="1">
      <alignment horizontal="center" vertical="center" wrapText="1"/>
    </xf>
    <xf numFmtId="0" fontId="22" fillId="4" borderId="0" xfId="0" applyFont="1" applyFill="1" applyAlignment="1" applyProtection="1">
      <alignment horizontal="center" vertical="center" wrapText="1"/>
    </xf>
    <xf numFmtId="0" fontId="14" fillId="4" borderId="0" xfId="0" applyFont="1" applyFill="1" applyProtection="1">
      <alignment vertical="top" wrapText="1"/>
    </xf>
    <xf numFmtId="0" fontId="22" fillId="4" borderId="0" xfId="0" applyFont="1" applyFill="1" applyAlignment="1" applyProtection="1">
      <alignment vertical="top"/>
    </xf>
    <xf numFmtId="0" fontId="28" fillId="4" borderId="0" xfId="0" applyFont="1" applyFill="1" applyAlignment="1" applyProtection="1">
      <alignment vertical="top"/>
    </xf>
    <xf numFmtId="0" fontId="28" fillId="4" borderId="0" xfId="0" applyFont="1" applyFill="1" applyAlignment="1" applyProtection="1">
      <alignment horizontal="left" vertical="top"/>
    </xf>
    <xf numFmtId="0" fontId="28" fillId="4" borderId="0" xfId="0" applyFont="1" applyFill="1" applyAlignment="1" applyProtection="1">
      <alignment horizontal="right" vertical="top"/>
    </xf>
    <xf numFmtId="0" fontId="24" fillId="4" borderId="0" xfId="0" applyFont="1" applyFill="1" applyAlignment="1" applyProtection="1">
      <alignment vertical="top"/>
      <protection locked="0"/>
    </xf>
    <xf numFmtId="0" fontId="23" fillId="4" borderId="0" xfId="0" applyFont="1" applyFill="1" applyAlignment="1" applyProtection="1">
      <alignment vertical="center"/>
      <protection locked="0"/>
    </xf>
    <xf numFmtId="0" fontId="5" fillId="2" borderId="21" xfId="0" applyFont="1" applyFill="1" applyBorder="1" applyProtection="1">
      <alignment vertical="top" wrapText="1"/>
      <protection locked="0"/>
    </xf>
    <xf numFmtId="0" fontId="9" fillId="2" borderId="47" xfId="0" applyFont="1" applyFill="1" applyBorder="1" applyProtection="1">
      <alignment vertical="top" wrapText="1"/>
    </xf>
    <xf numFmtId="0" fontId="13" fillId="2" borderId="6" xfId="0" applyFont="1" applyFill="1" applyBorder="1" applyAlignment="1" applyProtection="1">
      <alignment horizontal="center" vertical="top" textRotation="180" wrapText="1"/>
    </xf>
    <xf numFmtId="0" fontId="5" fillId="2" borderId="32" xfId="0" applyFont="1" applyFill="1" applyBorder="1" applyProtection="1">
      <alignment vertical="top" wrapText="1"/>
      <protection locked="0"/>
    </xf>
    <xf numFmtId="0" fontId="9" fillId="2" borderId="43" xfId="0" applyFont="1" applyFill="1" applyBorder="1" applyProtection="1">
      <alignment vertical="top" wrapText="1"/>
    </xf>
    <xf numFmtId="0" fontId="2" fillId="3" borderId="51"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protection locked="0"/>
    </xf>
    <xf numFmtId="0" fontId="14" fillId="3" borderId="30" xfId="0" applyFont="1" applyFill="1" applyBorder="1" applyProtection="1">
      <alignment vertical="top" wrapText="1"/>
      <protection locked="0"/>
    </xf>
    <xf numFmtId="0" fontId="8" fillId="3" borderId="2" xfId="0" applyFont="1" applyFill="1" applyBorder="1" applyAlignment="1" applyProtection="1">
      <alignment horizontal="center" vertical="center" wrapText="1"/>
      <protection locked="0"/>
    </xf>
    <xf numFmtId="0" fontId="14" fillId="3" borderId="45" xfId="0" applyFont="1" applyFill="1" applyBorder="1" applyProtection="1">
      <alignment vertical="top" wrapText="1"/>
      <protection locked="0"/>
    </xf>
    <xf numFmtId="0" fontId="14" fillId="3" borderId="32" xfId="0" applyFont="1" applyFill="1" applyBorder="1" applyProtection="1">
      <alignment vertical="top" wrapText="1"/>
      <protection locked="0"/>
    </xf>
    <xf numFmtId="0" fontId="8" fillId="3" borderId="12" xfId="0" applyFont="1" applyFill="1" applyBorder="1" applyAlignment="1" applyProtection="1">
      <alignment horizontal="center" vertical="center" wrapText="1"/>
      <protection locked="0"/>
    </xf>
    <xf numFmtId="0" fontId="14" fillId="4" borderId="0" xfId="0" applyFont="1" applyFill="1" applyBorder="1" applyProtection="1">
      <alignment vertical="top" wrapText="1"/>
    </xf>
    <xf numFmtId="0" fontId="8" fillId="4" borderId="0" xfId="0" applyFont="1" applyFill="1" applyBorder="1" applyAlignment="1" applyProtection="1">
      <alignment horizontal="left" vertical="center" wrapText="1"/>
      <protection locked="0"/>
    </xf>
    <xf numFmtId="0" fontId="2" fillId="4" borderId="51"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protection locked="0"/>
    </xf>
    <xf numFmtId="0" fontId="14" fillId="4" borderId="30" xfId="0" applyFont="1" applyFill="1" applyBorder="1" applyProtection="1">
      <alignment vertical="top" wrapText="1"/>
      <protection locked="0"/>
    </xf>
    <xf numFmtId="0" fontId="14" fillId="4" borderId="45" xfId="0" applyFont="1" applyFill="1" applyBorder="1" applyProtection="1">
      <alignment vertical="top" wrapText="1"/>
      <protection locked="0"/>
    </xf>
    <xf numFmtId="0" fontId="14" fillId="4" borderId="32" xfId="0" applyFont="1" applyFill="1" applyBorder="1" applyProtection="1">
      <alignment vertical="top" wrapText="1"/>
      <protection locked="0"/>
    </xf>
    <xf numFmtId="0" fontId="8" fillId="0" borderId="12" xfId="0" applyFont="1" applyFill="1" applyBorder="1" applyAlignment="1" applyProtection="1">
      <alignment horizontal="center" vertical="center" wrapText="1"/>
      <protection locked="0"/>
    </xf>
    <xf numFmtId="0" fontId="8" fillId="4" borderId="0" xfId="0" applyFont="1" applyFill="1" applyAlignment="1" applyProtection="1">
      <alignment horizontal="left" vertical="center" wrapText="1"/>
    </xf>
    <xf numFmtId="0" fontId="14" fillId="4" borderId="0" xfId="0" applyFont="1" applyFill="1" applyProtection="1">
      <alignment vertical="top" wrapText="1"/>
      <protection locked="0"/>
    </xf>
    <xf numFmtId="0" fontId="8" fillId="0" borderId="0" xfId="0" applyFont="1" applyProtection="1">
      <alignment vertical="top" wrapText="1"/>
    </xf>
    <xf numFmtId="0" fontId="39" fillId="4" borderId="0" xfId="0" applyFont="1" applyFill="1" applyProtection="1">
      <alignment vertical="top" wrapText="1"/>
    </xf>
    <xf numFmtId="0" fontId="40" fillId="4" borderId="0" xfId="0" applyFont="1" applyFill="1" applyAlignment="1" applyProtection="1">
      <alignment horizontal="right" vertical="center"/>
      <protection locked="0"/>
    </xf>
    <xf numFmtId="0" fontId="8" fillId="3" borderId="40"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39" fillId="4" borderId="0" xfId="0" applyFont="1" applyFill="1" applyBorder="1" applyAlignment="1" applyProtection="1">
      <alignment horizontal="center" vertical="center" textRotation="180" wrapText="1"/>
    </xf>
    <xf numFmtId="0" fontId="39" fillId="4" borderId="0" xfId="0" applyFont="1" applyFill="1" applyAlignment="1" applyProtection="1">
      <alignment horizontal="left" vertical="center" wrapText="1"/>
    </xf>
    <xf numFmtId="0" fontId="39" fillId="0" borderId="0" xfId="0" applyFont="1" applyProtection="1">
      <alignment vertical="top" wrapText="1"/>
    </xf>
    <xf numFmtId="0" fontId="9" fillId="2" borderId="33" xfId="0" applyFont="1" applyFill="1" applyBorder="1" applyAlignment="1" applyProtection="1">
      <alignment horizontal="center" vertical="center" wrapText="1"/>
    </xf>
    <xf numFmtId="0" fontId="1" fillId="4" borderId="0" xfId="0" applyFont="1" applyFill="1" applyProtection="1">
      <alignment vertical="top" wrapText="1"/>
      <protection locked="0"/>
    </xf>
    <xf numFmtId="0" fontId="7" fillId="4" borderId="0" xfId="0" applyFont="1" applyFill="1" applyAlignment="1" applyProtection="1">
      <alignment horizontal="center" vertical="center" wrapText="1"/>
      <protection locked="0"/>
    </xf>
    <xf numFmtId="0" fontId="41" fillId="14" borderId="18" xfId="0" applyFont="1" applyFill="1" applyBorder="1" applyAlignment="1" applyProtection="1">
      <alignment horizontal="center" vertical="center" wrapText="1"/>
    </xf>
    <xf numFmtId="0" fontId="41" fillId="14" borderId="35" xfId="0" applyFont="1" applyFill="1" applyBorder="1" applyAlignment="1" applyProtection="1">
      <alignment horizontal="center" vertical="center" wrapText="1"/>
      <protection locked="0"/>
    </xf>
    <xf numFmtId="0" fontId="41" fillId="14" borderId="35" xfId="0" applyFont="1" applyFill="1" applyBorder="1" applyAlignment="1" applyProtection="1">
      <alignment horizontal="center" vertical="center" wrapText="1"/>
    </xf>
    <xf numFmtId="0" fontId="41" fillId="14" borderId="35" xfId="0" applyFont="1" applyFill="1" applyBorder="1" applyAlignment="1" applyProtection="1">
      <alignment horizontal="left" vertical="center"/>
    </xf>
    <xf numFmtId="0" fontId="41" fillId="14" borderId="35" xfId="0" applyFont="1" applyFill="1" applyBorder="1" applyAlignment="1" applyProtection="1">
      <alignment horizontal="center" vertical="center"/>
    </xf>
    <xf numFmtId="0" fontId="41" fillId="14" borderId="35" xfId="0" applyFont="1" applyFill="1" applyBorder="1" applyAlignment="1" applyProtection="1">
      <alignment horizontal="center" vertical="center"/>
      <protection locked="0"/>
    </xf>
    <xf numFmtId="0" fontId="41" fillId="14" borderId="35" xfId="0" applyFont="1" applyFill="1" applyBorder="1" applyAlignment="1" applyProtection="1">
      <alignment vertical="top"/>
    </xf>
    <xf numFmtId="0" fontId="41" fillId="14" borderId="56" xfId="0" applyFont="1" applyFill="1" applyBorder="1" applyAlignment="1" applyProtection="1">
      <alignment horizontal="center" vertical="center"/>
    </xf>
    <xf numFmtId="0" fontId="1" fillId="4" borderId="0" xfId="0" applyFont="1" applyFill="1" applyBorder="1" applyAlignment="1" applyProtection="1">
      <alignment vertical="top" textRotation="180" wrapText="1"/>
    </xf>
    <xf numFmtId="0" fontId="1" fillId="4" borderId="0" xfId="0" applyFont="1" applyFill="1" applyBorder="1" applyAlignment="1" applyProtection="1">
      <alignment horizontal="center" vertical="top" textRotation="180" wrapText="1"/>
    </xf>
    <xf numFmtId="0" fontId="7" fillId="4" borderId="0" xfId="0" applyFont="1" applyFill="1" applyBorder="1" applyProtection="1">
      <alignment vertical="top" wrapText="1"/>
    </xf>
    <xf numFmtId="0" fontId="7"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protection locked="0"/>
    </xf>
    <xf numFmtId="0" fontId="9" fillId="2" borderId="7" xfId="0" applyFont="1" applyFill="1" applyBorder="1" applyAlignment="1" applyProtection="1">
      <alignment vertical="top" textRotation="180" wrapText="1"/>
    </xf>
    <xf numFmtId="0" fontId="42" fillId="2" borderId="15" xfId="0" applyFont="1" applyFill="1" applyBorder="1" applyAlignment="1" applyProtection="1">
      <alignment vertical="center"/>
    </xf>
    <xf numFmtId="0" fontId="42" fillId="2" borderId="16" xfId="0" applyFont="1" applyFill="1" applyBorder="1" applyAlignment="1" applyProtection="1">
      <alignment vertical="center" wrapText="1"/>
    </xf>
    <xf numFmtId="0" fontId="42" fillId="2" borderId="16" xfId="0" applyFont="1" applyFill="1" applyBorder="1" applyAlignment="1" applyProtection="1">
      <alignment vertical="center" wrapText="1"/>
      <protection locked="0"/>
    </xf>
    <xf numFmtId="0" fontId="42" fillId="2" borderId="39" xfId="0" applyFont="1" applyFill="1" applyBorder="1" applyAlignment="1" applyProtection="1">
      <alignment vertical="center" wrapText="1"/>
    </xf>
    <xf numFmtId="0" fontId="10" fillId="2" borderId="33"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xf>
    <xf numFmtId="0" fontId="43" fillId="2" borderId="32" xfId="0" applyFont="1" applyFill="1" applyBorder="1" applyAlignment="1" applyProtection="1">
      <alignment horizontal="left" vertical="center"/>
    </xf>
    <xf numFmtId="0" fontId="9" fillId="2" borderId="12"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6" borderId="4"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xf>
    <xf numFmtId="0" fontId="9" fillId="2" borderId="6" xfId="0" applyFont="1" applyFill="1" applyBorder="1" applyAlignment="1" applyProtection="1">
      <alignment vertical="top" textRotation="180" wrapText="1"/>
    </xf>
    <xf numFmtId="0" fontId="7" fillId="4" borderId="0" xfId="0" applyFont="1" applyFill="1" applyAlignment="1" applyProtection="1">
      <alignment horizontal="left" vertical="center" wrapText="1"/>
      <protection locked="0"/>
    </xf>
    <xf numFmtId="0" fontId="7" fillId="0" borderId="0" xfId="0" applyFont="1" applyProtection="1">
      <alignment vertical="top" wrapText="1"/>
    </xf>
    <xf numFmtId="0" fontId="7" fillId="0" borderId="0" xfId="0" applyFont="1" applyAlignment="1" applyProtection="1">
      <alignment horizontal="center" vertical="center" wrapText="1"/>
    </xf>
    <xf numFmtId="0" fontId="7" fillId="0" borderId="0" xfId="0" applyFont="1" applyAlignment="1" applyProtection="1">
      <alignment horizontal="center" vertical="center" wrapText="1"/>
      <protection locked="0"/>
    </xf>
    <xf numFmtId="0" fontId="10" fillId="5" borderId="32" xfId="0" applyFont="1" applyFill="1" applyBorder="1" applyAlignment="1" applyProtection="1">
      <alignment horizontal="right" vertical="center" wrapText="1"/>
    </xf>
    <xf numFmtId="164" fontId="15" fillId="5" borderId="44" xfId="0" applyNumberFormat="1" applyFont="1" applyFill="1" applyBorder="1" applyAlignment="1" applyProtection="1">
      <alignment horizontal="center" vertical="center" wrapText="1"/>
    </xf>
    <xf numFmtId="164" fontId="15" fillId="5" borderId="22" xfId="0" applyNumberFormat="1" applyFont="1" applyFill="1" applyBorder="1" applyAlignment="1" applyProtection="1">
      <alignment horizontal="center" vertical="center" wrapText="1"/>
    </xf>
    <xf numFmtId="164" fontId="15" fillId="4" borderId="0" xfId="0" applyNumberFormat="1" applyFont="1" applyFill="1" applyBorder="1" applyAlignment="1" applyProtection="1">
      <alignment horizontal="center" vertical="center" wrapText="1"/>
    </xf>
    <xf numFmtId="0" fontId="22" fillId="4" borderId="0" xfId="0" applyFont="1" applyFill="1" applyProtection="1">
      <alignment vertical="top" wrapText="1"/>
    </xf>
    <xf numFmtId="0" fontId="5" fillId="4" borderId="0" xfId="0" applyFont="1" applyFill="1" applyAlignment="1" applyProtection="1">
      <alignment horizontal="center" vertical="top" wrapText="1"/>
    </xf>
    <xf numFmtId="0" fontId="5" fillId="4" borderId="0" xfId="0" applyFont="1" applyFill="1" applyBorder="1" applyAlignment="1" applyProtection="1">
      <alignment horizontal="center" vertical="top" wrapText="1"/>
    </xf>
    <xf numFmtId="3" fontId="15" fillId="5" borderId="34" xfId="0" applyNumberFormat="1" applyFont="1" applyFill="1" applyBorder="1" applyAlignment="1" applyProtection="1">
      <alignment horizontal="center" vertical="center" wrapText="1"/>
    </xf>
    <xf numFmtId="0" fontId="24" fillId="4" borderId="0" xfId="0" applyFont="1" applyFill="1" applyProtection="1">
      <alignment vertical="top" wrapText="1"/>
    </xf>
    <xf numFmtId="0" fontId="16" fillId="5" borderId="21" xfId="0" applyFont="1" applyFill="1" applyBorder="1" applyAlignment="1" applyProtection="1">
      <alignment horizontal="right" vertical="center" wrapText="1"/>
    </xf>
    <xf numFmtId="0" fontId="23" fillId="0" borderId="2" xfId="0" applyFont="1" applyFill="1" applyBorder="1" applyAlignment="1" applyProtection="1">
      <alignment horizontal="left" vertical="center" wrapText="1"/>
      <protection locked="0"/>
    </xf>
    <xf numFmtId="0" fontId="8" fillId="0" borderId="2" xfId="0" applyFont="1" applyFill="1" applyBorder="1" applyAlignment="1">
      <alignment horizontal="left" vertical="center" wrapText="1"/>
    </xf>
    <xf numFmtId="0" fontId="13" fillId="2" borderId="29" xfId="0" applyFont="1" applyFill="1" applyBorder="1" applyAlignment="1" applyProtection="1">
      <alignment vertical="top" textRotation="180" wrapText="1"/>
    </xf>
    <xf numFmtId="0" fontId="13" fillId="2" borderId="6" xfId="0" applyFont="1" applyFill="1" applyBorder="1" applyAlignment="1" applyProtection="1">
      <alignment vertical="top" textRotation="180" wrapText="1"/>
    </xf>
    <xf numFmtId="0" fontId="9" fillId="2" borderId="6" xfId="0" applyFont="1" applyFill="1" applyBorder="1" applyAlignment="1" applyProtection="1">
      <alignment vertical="center" wrapText="1"/>
    </xf>
    <xf numFmtId="0" fontId="8" fillId="0" borderId="3"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left" vertical="center" wrapText="1"/>
      <protection locked="0"/>
    </xf>
    <xf numFmtId="0" fontId="8" fillId="3" borderId="54" xfId="0" applyFont="1" applyFill="1" applyBorder="1" applyAlignment="1" applyProtection="1">
      <alignment horizontal="center" vertical="center" wrapText="1"/>
      <protection locked="0"/>
    </xf>
    <xf numFmtId="0" fontId="8" fillId="3" borderId="31" xfId="0" applyFont="1" applyFill="1" applyBorder="1" applyAlignment="1" applyProtection="1">
      <alignment horizontal="center" vertical="center" wrapText="1"/>
      <protection locked="0"/>
    </xf>
    <xf numFmtId="0" fontId="8" fillId="3" borderId="57" xfId="0" applyFont="1" applyFill="1" applyBorder="1" applyAlignment="1" applyProtection="1">
      <alignment horizontal="center" vertical="center" wrapText="1"/>
      <protection locked="0"/>
    </xf>
    <xf numFmtId="0" fontId="43" fillId="8" borderId="5" xfId="0" applyFont="1" applyFill="1" applyBorder="1" applyAlignment="1" applyProtection="1">
      <alignment horizontal="center" vertical="center" wrapText="1"/>
      <protection locked="0"/>
    </xf>
    <xf numFmtId="0" fontId="43" fillId="3" borderId="30" xfId="0" applyFont="1" applyFill="1" applyBorder="1" applyProtection="1">
      <alignment vertical="top" wrapText="1"/>
      <protection locked="0"/>
    </xf>
    <xf numFmtId="0" fontId="43" fillId="3" borderId="45" xfId="0" applyFont="1" applyFill="1" applyBorder="1" applyProtection="1">
      <alignment vertical="top" wrapText="1"/>
      <protection locked="0"/>
    </xf>
    <xf numFmtId="0" fontId="43" fillId="3" borderId="32" xfId="0" applyFont="1" applyFill="1" applyBorder="1" applyProtection="1">
      <alignment vertical="top" wrapText="1"/>
      <protection locked="0"/>
    </xf>
    <xf numFmtId="0" fontId="43" fillId="8" borderId="8" xfId="0" applyFont="1" applyFill="1" applyBorder="1" applyAlignment="1" applyProtection="1">
      <alignment horizontal="center" vertical="center" wrapText="1"/>
      <protection locked="0"/>
    </xf>
    <xf numFmtId="0" fontId="43" fillId="4" borderId="30" xfId="0" applyFont="1" applyFill="1" applyBorder="1" applyProtection="1">
      <alignment vertical="top" wrapText="1"/>
      <protection locked="0"/>
    </xf>
    <xf numFmtId="0" fontId="43" fillId="4" borderId="45" xfId="0" applyFont="1" applyFill="1" applyBorder="1" applyProtection="1">
      <alignment vertical="top" wrapText="1"/>
      <protection locked="0"/>
    </xf>
    <xf numFmtId="0" fontId="14" fillId="4" borderId="0" xfId="0" applyFont="1" applyFill="1" applyAlignment="1" applyProtection="1">
      <alignment horizontal="center" vertical="top" wrapText="1"/>
    </xf>
    <xf numFmtId="0" fontId="28" fillId="4" borderId="0" xfId="0" applyFont="1" applyFill="1" applyAlignment="1" applyProtection="1">
      <alignment horizontal="center" vertical="top"/>
    </xf>
    <xf numFmtId="0" fontId="9" fillId="2" borderId="47" xfId="0" applyFont="1" applyFill="1" applyBorder="1" applyAlignment="1" applyProtection="1">
      <alignment horizontal="center" vertical="top" wrapText="1"/>
    </xf>
    <xf numFmtId="0" fontId="9" fillId="4" borderId="0" xfId="0" applyFont="1" applyFill="1" applyAlignment="1" applyProtection="1">
      <alignment horizontal="center" vertical="center" wrapText="1"/>
    </xf>
    <xf numFmtId="0" fontId="8" fillId="0" borderId="0" xfId="0" applyFont="1" applyAlignment="1">
      <alignment vertical="center" wrapText="1"/>
    </xf>
    <xf numFmtId="0" fontId="8" fillId="4" borderId="0" xfId="0" applyFont="1" applyFill="1" applyAlignment="1">
      <alignment vertical="center" wrapText="1"/>
    </xf>
    <xf numFmtId="0" fontId="8" fillId="4" borderId="0" xfId="0" applyFont="1" applyFill="1" applyAlignment="1">
      <alignment horizontal="center" vertical="center" wrapText="1"/>
    </xf>
    <xf numFmtId="3" fontId="2" fillId="15" borderId="2" xfId="0" applyNumberFormat="1" applyFont="1" applyFill="1" applyBorder="1" applyAlignment="1">
      <alignment horizontal="center" vertical="center" wrapText="1"/>
    </xf>
    <xf numFmtId="3" fontId="44" fillId="15" borderId="2" xfId="0" applyNumberFormat="1" applyFont="1" applyFill="1" applyBorder="1" applyAlignment="1">
      <alignment horizontal="center" vertical="center" wrapText="1"/>
    </xf>
    <xf numFmtId="3" fontId="3" fillId="4" borderId="0" xfId="0" applyNumberFormat="1" applyFont="1" applyFill="1" applyAlignment="1">
      <alignment vertical="center" wrapText="1"/>
    </xf>
    <xf numFmtId="3" fontId="45" fillId="4" borderId="2" xfId="0" applyNumberFormat="1" applyFont="1" applyFill="1" applyBorder="1" applyAlignment="1">
      <alignment horizontal="justify" vertical="center" wrapText="1"/>
    </xf>
    <xf numFmtId="3" fontId="3" fillId="4" borderId="2" xfId="0" applyNumberFormat="1" applyFont="1" applyFill="1" applyBorder="1" applyAlignment="1">
      <alignment horizontal="center" vertical="center" wrapText="1"/>
    </xf>
    <xf numFmtId="3" fontId="3" fillId="4" borderId="0" xfId="0" applyNumberFormat="1" applyFont="1" applyFill="1" applyAlignment="1">
      <alignment horizontal="center" vertical="center" wrapText="1"/>
    </xf>
    <xf numFmtId="0" fontId="7" fillId="3" borderId="7" xfId="0" applyFont="1" applyFill="1" applyBorder="1" applyAlignment="1" applyProtection="1">
      <alignment horizontal="center" vertical="center" wrapText="1"/>
      <protection locked="0"/>
    </xf>
    <xf numFmtId="3" fontId="3" fillId="4" borderId="2" xfId="0" applyNumberFormat="1" applyFont="1" applyFill="1" applyBorder="1" applyAlignment="1">
      <alignment horizontal="justify" vertical="center" wrapText="1"/>
    </xf>
    <xf numFmtId="3" fontId="8" fillId="4" borderId="0" xfId="0" applyNumberFormat="1" applyFont="1" applyFill="1" applyAlignment="1">
      <alignment vertical="center" wrapText="1"/>
    </xf>
    <xf numFmtId="3" fontId="46" fillId="4" borderId="0" xfId="0" applyNumberFormat="1" applyFont="1" applyFill="1" applyAlignment="1">
      <alignment horizontal="center" vertical="center" wrapText="1"/>
    </xf>
    <xf numFmtId="3" fontId="2" fillId="4" borderId="58" xfId="0" applyNumberFormat="1" applyFont="1" applyFill="1" applyBorder="1" applyAlignment="1">
      <alignment horizontal="right" vertical="center" wrapText="1"/>
    </xf>
    <xf numFmtId="3" fontId="2" fillId="4" borderId="58" xfId="0" applyNumberFormat="1" applyFont="1" applyFill="1" applyBorder="1" applyAlignment="1">
      <alignment horizontal="center" vertical="center" wrapText="1"/>
    </xf>
    <xf numFmtId="9" fontId="2" fillId="4" borderId="58" xfId="0" applyNumberFormat="1" applyFont="1" applyFill="1" applyBorder="1" applyAlignment="1">
      <alignment horizontal="center" vertical="center" wrapText="1"/>
    </xf>
    <xf numFmtId="0" fontId="8" fillId="0" borderId="31" xfId="0" applyFont="1" applyBorder="1" applyAlignment="1">
      <alignment horizontal="center" vertical="center" wrapText="1"/>
    </xf>
    <xf numFmtId="0" fontId="7" fillId="0" borderId="2" xfId="0" applyFont="1" applyBorder="1" applyAlignment="1">
      <alignment vertical="center" wrapText="1"/>
    </xf>
    <xf numFmtId="10" fontId="3" fillId="4" borderId="2" xfId="0" applyNumberFormat="1" applyFont="1" applyFill="1" applyBorder="1" applyAlignment="1">
      <alignment horizontal="center" vertical="center" wrapText="1"/>
    </xf>
    <xf numFmtId="0" fontId="8" fillId="4" borderId="7"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left" vertical="center" wrapText="1"/>
      <protection locked="0"/>
    </xf>
    <xf numFmtId="0" fontId="7" fillId="4" borderId="7"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left" vertical="center" wrapText="1"/>
      <protection locked="0"/>
    </xf>
    <xf numFmtId="0" fontId="8" fillId="4" borderId="12" xfId="0" applyFont="1" applyFill="1" applyBorder="1" applyAlignment="1" applyProtection="1">
      <alignment horizontal="left" vertical="top" wrapText="1"/>
      <protection locked="0"/>
    </xf>
    <xf numFmtId="0" fontId="7" fillId="4" borderId="12"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left" vertical="center" wrapText="1"/>
      <protection locked="0"/>
    </xf>
    <xf numFmtId="0" fontId="8" fillId="4" borderId="0" xfId="0" applyFont="1" applyFill="1" applyBorder="1" applyAlignment="1">
      <alignment horizontal="center" vertical="center" wrapText="1"/>
    </xf>
    <xf numFmtId="0" fontId="8" fillId="4" borderId="0" xfId="0" applyFont="1" applyFill="1" applyBorder="1" applyAlignment="1">
      <alignment vertical="center" wrapText="1"/>
    </xf>
    <xf numFmtId="0" fontId="7" fillId="4" borderId="0" xfId="0" applyFont="1" applyFill="1" applyBorder="1" applyAlignment="1">
      <alignment vertical="center" wrapText="1"/>
    </xf>
    <xf numFmtId="0" fontId="8" fillId="4" borderId="53"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left" vertical="top" wrapText="1"/>
      <protection locked="0"/>
    </xf>
    <xf numFmtId="0" fontId="8" fillId="4" borderId="13" xfId="0" applyFont="1" applyFill="1" applyBorder="1" applyAlignment="1" applyProtection="1">
      <alignment horizontal="left" vertical="top" wrapText="1"/>
      <protection locked="0"/>
    </xf>
    <xf numFmtId="3" fontId="24" fillId="0" borderId="3" xfId="0" applyNumberFormat="1" applyFont="1" applyFill="1" applyBorder="1" applyAlignment="1" applyProtection="1">
      <alignment horizontal="center" vertical="center" wrapText="1"/>
      <protection locked="0"/>
    </xf>
    <xf numFmtId="0" fontId="5" fillId="3" borderId="7"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5" fillId="3" borderId="12" xfId="0" applyFont="1" applyFill="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5" fillId="3" borderId="54" xfId="0" applyFont="1" applyFill="1" applyBorder="1" applyAlignment="1" applyProtection="1">
      <alignment vertical="center" wrapText="1"/>
      <protection locked="0"/>
    </xf>
    <xf numFmtId="0" fontId="5" fillId="3" borderId="55" xfId="0" applyFont="1" applyFill="1" applyBorder="1" applyAlignment="1" applyProtection="1">
      <alignment vertical="center" wrapText="1"/>
      <protection locked="0"/>
    </xf>
    <xf numFmtId="0" fontId="5" fillId="3" borderId="31" xfId="0" applyFont="1" applyFill="1" applyBorder="1" applyAlignment="1" applyProtection="1">
      <alignment vertical="center" wrapText="1"/>
      <protection locked="0"/>
    </xf>
    <xf numFmtId="0" fontId="47" fillId="3" borderId="62" xfId="0" applyFont="1" applyFill="1" applyBorder="1" applyAlignment="1">
      <alignment horizontal="left" vertical="center" wrapText="1" indent="3"/>
    </xf>
    <xf numFmtId="0" fontId="5" fillId="3" borderId="7" xfId="0" applyFont="1" applyFill="1" applyBorder="1" applyAlignment="1" applyProtection="1">
      <alignment horizontal="center" vertical="center" wrapText="1"/>
      <protection locked="0"/>
    </xf>
    <xf numFmtId="0" fontId="5" fillId="0" borderId="55" xfId="0" applyFont="1" applyBorder="1" applyAlignment="1" applyProtection="1">
      <alignment vertical="center" wrapText="1"/>
      <protection locked="0"/>
    </xf>
    <xf numFmtId="0" fontId="47" fillId="4" borderId="2" xfId="0" applyFont="1" applyFill="1" applyBorder="1" applyAlignment="1">
      <alignment horizontal="left" wrapText="1"/>
    </xf>
    <xf numFmtId="0" fontId="5" fillId="0" borderId="3" xfId="0" applyFont="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8" fillId="4" borderId="6" xfId="0" applyFont="1" applyFill="1" applyBorder="1" applyAlignment="1" applyProtection="1">
      <alignment horizontal="left" vertical="center" wrapText="1"/>
      <protection locked="0"/>
    </xf>
    <xf numFmtId="0" fontId="7" fillId="3" borderId="19" xfId="0" applyFont="1" applyFill="1" applyBorder="1" applyAlignment="1" applyProtection="1">
      <alignment vertical="center" wrapText="1"/>
      <protection locked="0"/>
    </xf>
    <xf numFmtId="0" fontId="7" fillId="3" borderId="68" xfId="0" applyFont="1" applyFill="1" applyBorder="1" applyAlignment="1" applyProtection="1">
      <alignment vertical="center" wrapText="1"/>
      <protection locked="0"/>
    </xf>
    <xf numFmtId="0" fontId="47" fillId="3" borderId="67" xfId="0" applyFont="1" applyFill="1" applyBorder="1" applyAlignment="1">
      <alignment horizontal="left" vertical="center" wrapText="1" indent="3"/>
    </xf>
    <xf numFmtId="0" fontId="47" fillId="3" borderId="19" xfId="0" applyFont="1" applyFill="1" applyBorder="1" applyAlignment="1">
      <alignment horizontal="left" vertical="center" wrapText="1" indent="3"/>
    </xf>
    <xf numFmtId="0" fontId="8" fillId="3" borderId="6" xfId="0" applyFont="1" applyFill="1" applyBorder="1" applyAlignment="1" applyProtection="1">
      <alignment vertical="center" wrapText="1"/>
      <protection locked="0"/>
    </xf>
    <xf numFmtId="0" fontId="8" fillId="3" borderId="2" xfId="0" applyFont="1" applyFill="1" applyBorder="1" applyAlignment="1" applyProtection="1">
      <alignment vertical="center" wrapText="1"/>
      <protection locked="0"/>
    </xf>
    <xf numFmtId="0" fontId="47" fillId="4" borderId="67" xfId="0" applyFont="1" applyFill="1" applyBorder="1" applyAlignment="1">
      <alignment horizontal="left" vertical="center" wrapText="1" indent="3"/>
    </xf>
    <xf numFmtId="0" fontId="47" fillId="4" borderId="19" xfId="0" applyFont="1" applyFill="1" applyBorder="1" applyAlignment="1">
      <alignment horizontal="left" vertical="center" wrapText="1" indent="3"/>
    </xf>
    <xf numFmtId="0" fontId="7" fillId="0" borderId="68" xfId="0" applyFont="1" applyBorder="1" applyAlignment="1" applyProtection="1">
      <alignment vertical="center" wrapText="1"/>
      <protection locked="0"/>
    </xf>
    <xf numFmtId="0" fontId="47" fillId="4" borderId="21" xfId="0" applyFont="1" applyFill="1" applyBorder="1" applyAlignment="1">
      <alignment horizontal="left" vertical="center" wrapText="1" indent="3"/>
    </xf>
    <xf numFmtId="0" fontId="47" fillId="4" borderId="45" xfId="0" applyFont="1" applyFill="1" applyBorder="1" applyAlignment="1">
      <alignment horizontal="left" vertical="center" wrapText="1" indent="3"/>
    </xf>
    <xf numFmtId="0" fontId="7" fillId="4" borderId="45" xfId="0" applyFont="1" applyFill="1" applyBorder="1" applyAlignment="1" applyProtection="1">
      <alignment vertical="center" wrapText="1"/>
      <protection locked="0"/>
    </xf>
    <xf numFmtId="0" fontId="7" fillId="0" borderId="45"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47" fillId="4" borderId="22" xfId="0" applyFont="1" applyFill="1" applyBorder="1" applyAlignment="1">
      <alignment horizontal="left" vertical="center" wrapText="1" indent="3"/>
    </xf>
    <xf numFmtId="0" fontId="47" fillId="4" borderId="34" xfId="0" applyFont="1" applyFill="1" applyBorder="1" applyAlignment="1">
      <alignment horizontal="left" vertical="center" wrapText="1" indent="3"/>
    </xf>
    <xf numFmtId="0" fontId="7" fillId="0" borderId="34" xfId="0" applyFont="1" applyBorder="1" applyAlignment="1" applyProtection="1">
      <alignment vertical="center" wrapText="1"/>
      <protection locked="0"/>
    </xf>
    <xf numFmtId="0" fontId="7" fillId="0" borderId="44" xfId="0" applyFont="1" applyBorder="1" applyAlignment="1" applyProtection="1">
      <alignment vertical="center" wrapText="1"/>
      <protection locked="0"/>
    </xf>
    <xf numFmtId="0" fontId="47" fillId="4" borderId="68" xfId="0" applyFont="1" applyFill="1" applyBorder="1" applyAlignment="1">
      <alignment horizontal="left" wrapText="1"/>
    </xf>
    <xf numFmtId="0" fontId="1" fillId="0" borderId="19" xfId="0" applyFont="1" applyBorder="1" applyProtection="1">
      <alignment vertical="top" wrapText="1"/>
    </xf>
    <xf numFmtId="0" fontId="7" fillId="3" borderId="38" xfId="0" applyFont="1" applyFill="1" applyBorder="1" applyAlignment="1" applyProtection="1">
      <alignment vertical="center" wrapText="1"/>
      <protection locked="0"/>
    </xf>
    <xf numFmtId="0" fontId="7" fillId="3" borderId="36" xfId="0" applyFont="1" applyFill="1" applyBorder="1" applyAlignment="1" applyProtection="1">
      <alignment horizontal="left" vertical="center" wrapText="1"/>
    </xf>
    <xf numFmtId="0" fontId="7" fillId="3" borderId="28" xfId="0" applyFont="1" applyFill="1" applyBorder="1" applyAlignment="1" applyProtection="1">
      <alignment horizontal="left" vertical="center" wrapText="1"/>
    </xf>
    <xf numFmtId="0" fontId="9" fillId="2" borderId="0" xfId="0" applyFont="1" applyFill="1" applyBorder="1" applyAlignment="1" applyProtection="1">
      <alignment horizontal="center" vertical="center" wrapText="1"/>
    </xf>
    <xf numFmtId="0" fontId="39" fillId="3" borderId="1" xfId="0" applyFont="1" applyFill="1" applyBorder="1" applyAlignment="1" applyProtection="1">
      <alignment horizontal="center" vertical="center" textRotation="180" wrapText="1"/>
    </xf>
    <xf numFmtId="0" fontId="39" fillId="3" borderId="4" xfId="0" applyFont="1" applyFill="1" applyBorder="1" applyAlignment="1" applyProtection="1">
      <alignment horizontal="center" vertical="center" textRotation="180" wrapText="1"/>
    </xf>
    <xf numFmtId="0" fontId="39" fillId="3" borderId="11" xfId="0" applyFont="1" applyFill="1" applyBorder="1" applyAlignment="1" applyProtection="1">
      <alignment horizontal="center" vertical="center" textRotation="180" wrapText="1"/>
    </xf>
    <xf numFmtId="0" fontId="7" fillId="3" borderId="1" xfId="0" applyFont="1" applyFill="1" applyBorder="1" applyAlignment="1" applyProtection="1">
      <alignment horizontal="left" vertical="top" wrapText="1"/>
    </xf>
    <xf numFmtId="0" fontId="7" fillId="3" borderId="4" xfId="0" applyFont="1" applyFill="1" applyBorder="1" applyAlignment="1" applyProtection="1">
      <alignment horizontal="left" vertical="top" wrapText="1"/>
    </xf>
    <xf numFmtId="0" fontId="7" fillId="3" borderId="11" xfId="0" applyFont="1" applyFill="1" applyBorder="1" applyAlignment="1" applyProtection="1">
      <alignment horizontal="left" vertical="top" wrapText="1"/>
    </xf>
    <xf numFmtId="0" fontId="7" fillId="0" borderId="1"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top" textRotation="180" wrapText="1"/>
    </xf>
    <xf numFmtId="0" fontId="13" fillId="2" borderId="11" xfId="0" applyFont="1" applyFill="1" applyBorder="1" applyAlignment="1" applyProtection="1">
      <alignment horizontal="center" vertical="top" textRotation="180" wrapText="1"/>
    </xf>
    <xf numFmtId="0" fontId="2" fillId="2" borderId="51"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2" borderId="52"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7" fillId="0" borderId="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3" borderId="1"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0" borderId="36"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3" borderId="20" xfId="0" applyFont="1" applyFill="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left" vertical="center"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9" fillId="7" borderId="0" xfId="0" applyFont="1" applyFill="1" applyAlignment="1" applyProtection="1">
      <alignment horizontal="center" vertical="center" textRotation="180" wrapText="1"/>
    </xf>
    <xf numFmtId="0" fontId="19" fillId="9" borderId="0" xfId="0" applyFont="1" applyFill="1" applyAlignment="1" applyProtection="1">
      <alignment horizontal="center" vertical="center" textRotation="180" wrapText="1"/>
    </xf>
    <xf numFmtId="0" fontId="19" fillId="12" borderId="0" xfId="0" applyFont="1" applyFill="1" applyAlignment="1" applyProtection="1">
      <alignment horizontal="center" vertical="center" textRotation="180" wrapText="1"/>
    </xf>
    <xf numFmtId="0" fontId="7" fillId="0" borderId="1"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39" fillId="0" borderId="6" xfId="0" applyFont="1" applyBorder="1" applyAlignment="1" applyProtection="1">
      <alignment horizontal="center" vertical="center" textRotation="180" wrapText="1"/>
    </xf>
    <xf numFmtId="0" fontId="39" fillId="0" borderId="4" xfId="0" applyFont="1" applyBorder="1" applyAlignment="1" applyProtection="1">
      <alignment horizontal="center" vertical="center" textRotation="180" wrapText="1"/>
    </xf>
    <xf numFmtId="0" fontId="39" fillId="0" borderId="3" xfId="0" applyFont="1" applyBorder="1" applyAlignment="1" applyProtection="1">
      <alignment horizontal="center" vertical="center" textRotation="180" wrapText="1"/>
    </xf>
    <xf numFmtId="0" fontId="7" fillId="0" borderId="6"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39" fillId="0" borderId="1" xfId="0" applyFont="1" applyBorder="1" applyAlignment="1" applyProtection="1">
      <alignment horizontal="center" vertical="center" textRotation="180" wrapText="1"/>
    </xf>
    <xf numFmtId="0" fontId="39" fillId="0" borderId="11" xfId="0" applyFont="1" applyBorder="1" applyAlignment="1" applyProtection="1">
      <alignment horizontal="center" vertical="center" textRotation="180" wrapText="1"/>
    </xf>
    <xf numFmtId="0" fontId="7" fillId="3" borderId="36" xfId="0" applyFont="1" applyFill="1" applyBorder="1" applyAlignment="1" applyProtection="1">
      <alignment horizontal="center" vertical="center" textRotation="180" wrapText="1"/>
    </xf>
    <xf numFmtId="0" fontId="7" fillId="3" borderId="20" xfId="0" applyFont="1" applyFill="1" applyBorder="1" applyAlignment="1" applyProtection="1">
      <alignment horizontal="center" vertical="center" textRotation="180" wrapText="1"/>
    </xf>
    <xf numFmtId="0" fontId="13" fillId="2" borderId="23" xfId="0" applyFont="1" applyFill="1" applyBorder="1" applyAlignment="1" applyProtection="1">
      <alignment horizontal="center" vertical="top" textRotation="180" wrapText="1"/>
    </xf>
    <xf numFmtId="0" fontId="13" fillId="2" borderId="28" xfId="0" applyFont="1" applyFill="1" applyBorder="1" applyAlignment="1" applyProtection="1">
      <alignment horizontal="center" vertical="top" textRotation="180" wrapText="1"/>
    </xf>
    <xf numFmtId="0" fontId="9" fillId="3" borderId="0" xfId="0" applyFont="1" applyFill="1" applyBorder="1" applyAlignment="1" applyProtection="1">
      <alignment horizontal="right" vertical="center" textRotation="180" wrapText="1"/>
    </xf>
    <xf numFmtId="0" fontId="9" fillId="3" borderId="43" xfId="0" applyFont="1" applyFill="1" applyBorder="1" applyAlignment="1" applyProtection="1">
      <alignment horizontal="right" vertical="center" textRotation="180" wrapText="1"/>
    </xf>
    <xf numFmtId="16" fontId="7" fillId="3" borderId="1" xfId="0" applyNumberFormat="1" applyFont="1" applyFill="1" applyBorder="1" applyAlignment="1" applyProtection="1">
      <alignment horizontal="center" vertical="center" textRotation="180" wrapText="1"/>
    </xf>
    <xf numFmtId="0" fontId="7" fillId="3" borderId="3" xfId="0" applyFont="1" applyFill="1" applyBorder="1" applyAlignment="1" applyProtection="1">
      <alignment horizontal="center" vertical="center" textRotation="180" wrapText="1"/>
    </xf>
    <xf numFmtId="0" fontId="7" fillId="0" borderId="36" xfId="0" applyFont="1" applyBorder="1" applyAlignment="1" applyProtection="1">
      <alignment horizontal="center" vertical="center" textRotation="180" wrapText="1"/>
    </xf>
    <xf numFmtId="0" fontId="7" fillId="0" borderId="17" xfId="0" applyFont="1" applyBorder="1" applyAlignment="1" applyProtection="1">
      <alignment horizontal="center" vertical="center" textRotation="180" wrapText="1"/>
    </xf>
    <xf numFmtId="0" fontId="7" fillId="0" borderId="20" xfId="0" applyFont="1" applyBorder="1" applyAlignment="1" applyProtection="1">
      <alignment horizontal="center" vertical="center" textRotation="180" wrapText="1"/>
    </xf>
    <xf numFmtId="0" fontId="7" fillId="0" borderId="1" xfId="0" applyFont="1" applyBorder="1" applyAlignment="1" applyProtection="1">
      <alignment horizontal="center" vertical="center" textRotation="180" wrapText="1"/>
    </xf>
    <xf numFmtId="0" fontId="7" fillId="0" borderId="4" xfId="0" applyFont="1" applyBorder="1" applyAlignment="1" applyProtection="1">
      <alignment horizontal="center" vertical="center" textRotation="180" wrapText="1"/>
    </xf>
    <xf numFmtId="0" fontId="7" fillId="0" borderId="3" xfId="0" applyFont="1" applyBorder="1" applyAlignment="1" applyProtection="1">
      <alignment horizontal="center" vertical="center" textRotation="180" wrapText="1"/>
    </xf>
    <xf numFmtId="0" fontId="7" fillId="3" borderId="28" xfId="0" applyFont="1" applyFill="1" applyBorder="1" applyAlignment="1" applyProtection="1">
      <alignment horizontal="center" vertical="center" textRotation="180" wrapText="1"/>
    </xf>
    <xf numFmtId="0" fontId="7" fillId="3" borderId="1" xfId="0" applyFont="1" applyFill="1" applyBorder="1" applyAlignment="1" applyProtection="1">
      <alignment horizontal="center" vertical="center" textRotation="180" wrapText="1"/>
    </xf>
    <xf numFmtId="0" fontId="7" fillId="3" borderId="11" xfId="0" applyFont="1" applyFill="1" applyBorder="1" applyAlignment="1" applyProtection="1">
      <alignment horizontal="center" vertical="center" textRotation="180" wrapText="1"/>
    </xf>
    <xf numFmtId="0" fontId="5" fillId="3" borderId="6" xfId="0" applyFont="1" applyFill="1" applyBorder="1" applyAlignment="1" applyProtection="1">
      <alignment horizontal="center" vertical="center" textRotation="180" wrapText="1"/>
      <protection locked="0"/>
    </xf>
    <xf numFmtId="0" fontId="5" fillId="3" borderId="4" xfId="0" applyFont="1" applyFill="1" applyBorder="1" applyAlignment="1" applyProtection="1">
      <alignment horizontal="center" vertical="center" textRotation="180" wrapText="1"/>
      <protection locked="0"/>
    </xf>
    <xf numFmtId="0" fontId="5" fillId="3" borderId="11" xfId="0" applyFont="1" applyFill="1" applyBorder="1" applyAlignment="1" applyProtection="1">
      <alignment horizontal="center" vertical="center" textRotation="180" wrapText="1"/>
      <protection locked="0"/>
    </xf>
    <xf numFmtId="0" fontId="7" fillId="3" borderId="6" xfId="0" applyFont="1" applyFill="1" applyBorder="1" applyAlignment="1" applyProtection="1">
      <alignment horizontal="center" vertical="center" textRotation="180" wrapText="1"/>
      <protection locked="0"/>
    </xf>
    <xf numFmtId="0" fontId="7" fillId="3" borderId="4" xfId="0" applyFont="1" applyFill="1" applyBorder="1" applyAlignment="1" applyProtection="1">
      <alignment horizontal="center" vertical="center" textRotation="180" wrapText="1"/>
      <protection locked="0"/>
    </xf>
    <xf numFmtId="0" fontId="7" fillId="3" borderId="11" xfId="0" applyFont="1" applyFill="1" applyBorder="1" applyAlignment="1" applyProtection="1">
      <alignment horizontal="center" vertical="center" textRotation="180" wrapText="1"/>
      <protection locked="0"/>
    </xf>
    <xf numFmtId="0" fontId="39" fillId="3" borderId="6" xfId="0" applyFont="1" applyFill="1" applyBorder="1" applyAlignment="1" applyProtection="1">
      <alignment horizontal="center" vertical="center" textRotation="180" wrapText="1"/>
    </xf>
    <xf numFmtId="0" fontId="39" fillId="3" borderId="3" xfId="0" applyFont="1" applyFill="1" applyBorder="1" applyAlignment="1" applyProtection="1">
      <alignment horizontal="center" vertical="center" textRotation="180" wrapText="1"/>
    </xf>
    <xf numFmtId="0" fontId="7" fillId="3" borderId="6" xfId="0" applyFont="1" applyFill="1" applyBorder="1" applyAlignment="1" applyProtection="1">
      <alignment horizontal="left" vertical="top" wrapText="1"/>
    </xf>
    <xf numFmtId="0" fontId="7" fillId="3" borderId="3" xfId="0" applyFont="1" applyFill="1" applyBorder="1" applyAlignment="1" applyProtection="1">
      <alignment horizontal="left" vertical="top" wrapText="1"/>
    </xf>
    <xf numFmtId="0" fontId="7" fillId="0" borderId="23" xfId="0" applyFont="1" applyBorder="1" applyAlignment="1" applyProtection="1">
      <alignment horizontal="center" vertical="center" textRotation="180" wrapText="1"/>
    </xf>
    <xf numFmtId="0" fontId="7" fillId="0" borderId="6" xfId="0" applyFont="1" applyBorder="1" applyAlignment="1" applyProtection="1">
      <alignment horizontal="center" vertical="center" textRotation="180" wrapText="1"/>
    </xf>
    <xf numFmtId="0" fontId="7" fillId="3" borderId="17" xfId="0" applyFont="1" applyFill="1" applyBorder="1" applyAlignment="1" applyProtection="1">
      <alignment horizontal="center" vertical="center" textRotation="180" wrapText="1"/>
    </xf>
    <xf numFmtId="0" fontId="7" fillId="3" borderId="4" xfId="0" applyFont="1" applyFill="1" applyBorder="1" applyAlignment="1" applyProtection="1">
      <alignment horizontal="center" vertical="center" textRotation="180" wrapText="1"/>
    </xf>
    <xf numFmtId="0" fontId="9" fillId="4" borderId="0" xfId="0" applyFont="1" applyFill="1" applyBorder="1" applyAlignment="1" applyProtection="1">
      <alignment horizontal="right" vertical="center" textRotation="180" wrapText="1"/>
    </xf>
    <xf numFmtId="0" fontId="9" fillId="4" borderId="43" xfId="0" applyFont="1" applyFill="1" applyBorder="1" applyAlignment="1" applyProtection="1">
      <alignment horizontal="right" vertical="center" textRotation="180" wrapText="1"/>
    </xf>
    <xf numFmtId="0" fontId="5" fillId="0" borderId="6" xfId="0" applyFont="1" applyBorder="1" applyAlignment="1" applyProtection="1">
      <alignment horizontal="center" vertical="center" textRotation="180" wrapText="1"/>
      <protection locked="0"/>
    </xf>
    <xf numFmtId="0" fontId="5" fillId="0" borderId="4" xfId="0" applyFont="1" applyBorder="1" applyAlignment="1" applyProtection="1">
      <alignment horizontal="center" vertical="center" textRotation="180" wrapText="1"/>
      <protection locked="0"/>
    </xf>
    <xf numFmtId="0" fontId="5" fillId="0" borderId="11" xfId="0" applyFont="1" applyBorder="1" applyAlignment="1" applyProtection="1">
      <alignment horizontal="center" vertical="center" textRotation="180" wrapText="1"/>
      <protection locked="0"/>
    </xf>
    <xf numFmtId="0" fontId="7" fillId="0" borderId="6" xfId="0" applyFont="1" applyBorder="1" applyAlignment="1" applyProtection="1">
      <alignment horizontal="center" vertical="center" textRotation="180" wrapText="1"/>
      <protection locked="0"/>
    </xf>
    <xf numFmtId="0" fontId="7" fillId="0" borderId="4" xfId="0" applyFont="1" applyBorder="1" applyAlignment="1" applyProtection="1">
      <alignment horizontal="center" vertical="center" textRotation="180" wrapText="1"/>
      <protection locked="0"/>
    </xf>
    <xf numFmtId="0" fontId="7" fillId="0" borderId="11" xfId="0" applyFont="1" applyBorder="1" applyAlignment="1" applyProtection="1">
      <alignment horizontal="center" vertical="center" textRotation="180" wrapText="1"/>
      <protection locked="0"/>
    </xf>
    <xf numFmtId="0" fontId="7" fillId="0" borderId="6"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7" fillId="0" borderId="1"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13" fillId="2" borderId="29" xfId="0" applyFont="1" applyFill="1" applyBorder="1" applyAlignment="1" applyProtection="1">
      <alignment horizontal="center" vertical="top" textRotation="180" wrapText="1"/>
    </xf>
    <xf numFmtId="0" fontId="13" fillId="2" borderId="33" xfId="0" applyFont="1" applyFill="1" applyBorder="1" applyAlignment="1" applyProtection="1">
      <alignment horizontal="center" vertical="top" textRotation="180" wrapText="1"/>
    </xf>
    <xf numFmtId="0" fontId="9" fillId="2" borderId="6"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2" borderId="51" xfId="0" applyFont="1" applyFill="1" applyBorder="1" applyAlignment="1" applyProtection="1">
      <alignment horizontal="center" vertical="center" wrapText="1"/>
    </xf>
    <xf numFmtId="0" fontId="9" fillId="2" borderId="29" xfId="0" applyFont="1" applyFill="1" applyBorder="1" applyAlignment="1" applyProtection="1">
      <alignment horizontal="center" vertical="center" wrapText="1"/>
    </xf>
    <xf numFmtId="0" fontId="9" fillId="2" borderId="52"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wrapText="1"/>
    </xf>
    <xf numFmtId="0" fontId="9" fillId="4" borderId="0" xfId="0" applyFont="1" applyFill="1" applyBorder="1" applyAlignment="1" applyProtection="1">
      <alignment horizontal="left" vertical="center" textRotation="180" wrapText="1"/>
    </xf>
    <xf numFmtId="0" fontId="9" fillId="4" borderId="43" xfId="0" applyFont="1" applyFill="1" applyBorder="1" applyAlignment="1" applyProtection="1">
      <alignment horizontal="left" vertical="center" textRotation="180" wrapText="1"/>
    </xf>
    <xf numFmtId="0" fontId="9" fillId="3" borderId="0" xfId="0" applyFont="1" applyFill="1" applyBorder="1" applyAlignment="1" applyProtection="1">
      <alignment horizontal="left" vertical="center" textRotation="180" wrapText="1"/>
    </xf>
    <xf numFmtId="0" fontId="9" fillId="3" borderId="43" xfId="0" applyFont="1" applyFill="1" applyBorder="1" applyAlignment="1" applyProtection="1">
      <alignment horizontal="left" vertical="center" textRotation="180" wrapText="1"/>
    </xf>
    <xf numFmtId="0" fontId="7" fillId="4" borderId="6"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7" fillId="4" borderId="11" xfId="0" applyFont="1" applyFill="1" applyBorder="1" applyAlignment="1" applyProtection="1">
      <alignment horizontal="left" vertical="center" wrapText="1"/>
      <protection locked="0"/>
    </xf>
    <xf numFmtId="0" fontId="39" fillId="3" borderId="51" xfId="0" applyFont="1" applyFill="1" applyBorder="1" applyAlignment="1" applyProtection="1">
      <alignment horizontal="center" vertical="center" textRotation="180" wrapText="1"/>
    </xf>
    <xf numFmtId="0" fontId="39" fillId="3" borderId="64" xfId="0" applyFont="1" applyFill="1" applyBorder="1" applyAlignment="1" applyProtection="1">
      <alignment horizontal="center" vertical="center" textRotation="180" wrapText="1"/>
    </xf>
    <xf numFmtId="0" fontId="39" fillId="3" borderId="69" xfId="0" applyFont="1" applyFill="1" applyBorder="1" applyAlignment="1" applyProtection="1">
      <alignment horizontal="center" vertical="center" textRotation="180" wrapText="1"/>
    </xf>
    <xf numFmtId="0" fontId="24" fillId="3" borderId="6" xfId="0" applyFont="1" applyFill="1" applyBorder="1" applyAlignment="1" applyProtection="1">
      <alignment horizontal="center" vertical="center" textRotation="180" wrapText="1"/>
      <protection locked="0"/>
    </xf>
    <xf numFmtId="0" fontId="24" fillId="3" borderId="4" xfId="0" applyFont="1" applyFill="1" applyBorder="1" applyAlignment="1" applyProtection="1">
      <alignment horizontal="center" vertical="center" textRotation="180" wrapText="1"/>
      <protection locked="0"/>
    </xf>
    <xf numFmtId="0" fontId="24" fillId="3" borderId="11" xfId="0" applyFont="1" applyFill="1" applyBorder="1" applyAlignment="1" applyProtection="1">
      <alignment horizontal="center" vertical="center" textRotation="180" wrapText="1"/>
      <protection locked="0"/>
    </xf>
    <xf numFmtId="0" fontId="39" fillId="0" borderId="64" xfId="0" applyFont="1" applyBorder="1" applyAlignment="1" applyProtection="1">
      <alignment horizontal="center" vertical="center" textRotation="180" wrapText="1"/>
    </xf>
    <xf numFmtId="0" fontId="39" fillId="0" borderId="69" xfId="0" applyFont="1" applyBorder="1" applyAlignment="1" applyProtection="1">
      <alignment horizontal="center" vertical="center" textRotation="180" wrapText="1"/>
    </xf>
    <xf numFmtId="0" fontId="39" fillId="0" borderId="66" xfId="0" applyFont="1" applyBorder="1" applyAlignment="1" applyProtection="1">
      <alignment horizontal="center" vertical="center" textRotation="180" wrapText="1"/>
    </xf>
    <xf numFmtId="0" fontId="39" fillId="0" borderId="52" xfId="0" applyFont="1" applyBorder="1" applyAlignment="1" applyProtection="1">
      <alignment horizontal="center" vertical="center" textRotation="180" wrapText="1"/>
    </xf>
    <xf numFmtId="0" fontId="47" fillId="3" borderId="65" xfId="0" applyFont="1" applyFill="1" applyBorder="1" applyAlignment="1">
      <alignment horizontal="center" vertical="center" wrapText="1"/>
    </xf>
    <xf numFmtId="0" fontId="47" fillId="3" borderId="61" xfId="0" applyFont="1" applyFill="1" applyBorder="1" applyAlignment="1">
      <alignment horizontal="center" vertical="center" wrapText="1"/>
    </xf>
    <xf numFmtId="0" fontId="47" fillId="3" borderId="63" xfId="0" applyFont="1" applyFill="1" applyBorder="1" applyAlignment="1">
      <alignment horizontal="center" vertical="center" wrapText="1"/>
    </xf>
    <xf numFmtId="0" fontId="7" fillId="0" borderId="4"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textRotation="180" wrapText="1"/>
      <protection locked="0"/>
    </xf>
    <xf numFmtId="0" fontId="24" fillId="0" borderId="4" xfId="0" applyFont="1" applyBorder="1" applyAlignment="1" applyProtection="1">
      <alignment horizontal="center" vertical="center" textRotation="180" wrapText="1"/>
      <protection locked="0"/>
    </xf>
    <xf numFmtId="0" fontId="24" fillId="0" borderId="11" xfId="0" applyFont="1" applyBorder="1" applyAlignment="1" applyProtection="1">
      <alignment horizontal="center" vertical="center" textRotation="180" wrapText="1"/>
      <protection locked="0"/>
    </xf>
    <xf numFmtId="0" fontId="2" fillId="2" borderId="64" xfId="0" applyFont="1" applyFill="1" applyBorder="1" applyAlignment="1" applyProtection="1">
      <alignment horizontal="center" vertical="center" wrapText="1"/>
    </xf>
    <xf numFmtId="0" fontId="2" fillId="2" borderId="67" xfId="0" applyFont="1" applyFill="1" applyBorder="1" applyAlignment="1" applyProtection="1">
      <alignment horizontal="center" vertical="center" wrapText="1"/>
    </xf>
    <xf numFmtId="0" fontId="2" fillId="2" borderId="68" xfId="0" applyFont="1" applyFill="1" applyBorder="1" applyAlignment="1" applyProtection="1">
      <alignment horizontal="center" vertical="center" wrapText="1"/>
    </xf>
    <xf numFmtId="0" fontId="39" fillId="3" borderId="66" xfId="0" applyFont="1" applyFill="1" applyBorder="1" applyAlignment="1" applyProtection="1">
      <alignment horizontal="center" vertical="center" textRotation="180" wrapText="1"/>
    </xf>
    <xf numFmtId="0" fontId="39" fillId="3" borderId="52" xfId="0" applyFont="1" applyFill="1" applyBorder="1" applyAlignment="1" applyProtection="1">
      <alignment horizontal="center" vertical="center" textRotation="180" wrapText="1"/>
    </xf>
    <xf numFmtId="0" fontId="9" fillId="2" borderId="38" xfId="0" applyFont="1" applyFill="1" applyBorder="1" applyAlignment="1" applyProtection="1">
      <alignment horizontal="center" vertical="center" wrapText="1"/>
    </xf>
    <xf numFmtId="0" fontId="15" fillId="10" borderId="2" xfId="0" applyFont="1" applyFill="1" applyBorder="1" applyAlignment="1" applyProtection="1">
      <alignment horizontal="center" vertical="top" textRotation="180" wrapText="1"/>
    </xf>
    <xf numFmtId="0" fontId="13" fillId="8" borderId="2" xfId="0" applyFont="1" applyFill="1" applyBorder="1" applyAlignment="1" applyProtection="1">
      <alignment horizontal="center" vertical="top" textRotation="180" wrapText="1"/>
    </xf>
    <xf numFmtId="0" fontId="15" fillId="9" borderId="2" xfId="0" applyFont="1" applyFill="1" applyBorder="1" applyAlignment="1" applyProtection="1">
      <alignment horizontal="center" vertical="top" textRotation="180" wrapText="1"/>
    </xf>
    <xf numFmtId="0" fontId="13" fillId="11" borderId="2" xfId="0" applyFont="1" applyFill="1" applyBorder="1" applyAlignment="1" applyProtection="1">
      <alignment horizontal="center" vertical="top" textRotation="180" wrapText="1"/>
    </xf>
    <xf numFmtId="0" fontId="9" fillId="2" borderId="21"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8" fillId="0" borderId="6"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6"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43" fillId="4" borderId="29" xfId="0" applyFont="1" applyFill="1" applyBorder="1" applyAlignment="1" applyProtection="1">
      <alignment horizontal="center" vertical="center" textRotation="180" wrapText="1"/>
    </xf>
    <xf numFmtId="0" fontId="43" fillId="4" borderId="38" xfId="0" applyFont="1" applyFill="1" applyBorder="1" applyAlignment="1" applyProtection="1">
      <alignment horizontal="center" vertical="center" textRotation="180" wrapText="1"/>
    </xf>
    <xf numFmtId="0" fontId="43" fillId="4" borderId="33" xfId="0" applyFont="1" applyFill="1" applyBorder="1" applyAlignment="1" applyProtection="1">
      <alignment horizontal="center" vertical="center" textRotation="180" wrapText="1"/>
    </xf>
    <xf numFmtId="0" fontId="8" fillId="0" borderId="6" xfId="0" applyFont="1" applyBorder="1" applyAlignment="1" applyProtection="1">
      <alignment horizontal="center" vertical="top" textRotation="180" wrapText="1"/>
      <protection locked="0"/>
    </xf>
    <xf numFmtId="0" fontId="8" fillId="0" borderId="4" xfId="0" applyFont="1" applyBorder="1" applyAlignment="1" applyProtection="1">
      <alignment horizontal="center" vertical="top" textRotation="180" wrapText="1"/>
      <protection locked="0"/>
    </xf>
    <xf numFmtId="0" fontId="8" fillId="0" borderId="11" xfId="0" applyFont="1" applyBorder="1" applyAlignment="1" applyProtection="1">
      <alignment horizontal="center" vertical="top" textRotation="180" wrapText="1"/>
      <protection locked="0"/>
    </xf>
    <xf numFmtId="0" fontId="8" fillId="3" borderId="6"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left" vertical="center" wrapText="1"/>
      <protection locked="0"/>
    </xf>
    <xf numFmtId="0" fontId="8" fillId="3" borderId="4"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43" fillId="3" borderId="29" xfId="0" applyFont="1" applyFill="1" applyBorder="1" applyAlignment="1" applyProtection="1">
      <alignment horizontal="center" vertical="center" textRotation="180" wrapText="1"/>
    </xf>
    <xf numFmtId="0" fontId="43" fillId="3" borderId="38" xfId="0" applyFont="1" applyFill="1" applyBorder="1" applyAlignment="1" applyProtection="1">
      <alignment horizontal="center" vertical="center" textRotation="180" wrapText="1"/>
    </xf>
    <xf numFmtId="0" fontId="43" fillId="3" borderId="33" xfId="0" applyFont="1" applyFill="1" applyBorder="1" applyAlignment="1" applyProtection="1">
      <alignment horizontal="center" vertical="center" textRotation="180" wrapText="1"/>
    </xf>
    <xf numFmtId="0" fontId="8" fillId="3" borderId="6" xfId="0" applyFont="1" applyFill="1" applyBorder="1" applyAlignment="1" applyProtection="1">
      <alignment horizontal="center" vertical="top" textRotation="180" wrapText="1"/>
      <protection locked="0"/>
    </xf>
    <xf numFmtId="0" fontId="8" fillId="3" borderId="4" xfId="0" applyFont="1" applyFill="1" applyBorder="1" applyAlignment="1" applyProtection="1">
      <alignment horizontal="center" vertical="top" textRotation="180" wrapText="1"/>
      <protection locked="0"/>
    </xf>
    <xf numFmtId="0" fontId="8" fillId="3" borderId="11" xfId="0" applyFont="1" applyFill="1" applyBorder="1" applyAlignment="1" applyProtection="1">
      <alignment horizontal="center" vertical="top" textRotation="180" wrapText="1"/>
      <protection locked="0"/>
    </xf>
    <xf numFmtId="0" fontId="1" fillId="0" borderId="0" xfId="0" applyFont="1" applyFill="1" applyProtection="1">
      <alignment vertical="top" wrapText="1"/>
    </xf>
    <xf numFmtId="0" fontId="22" fillId="0" borderId="0" xfId="0" applyFont="1" applyFill="1" applyAlignment="1" applyProtection="1">
      <alignment vertical="center"/>
      <protection locked="0"/>
    </xf>
    <xf numFmtId="0" fontId="5" fillId="0" borderId="64" xfId="0" applyFont="1" applyFill="1" applyBorder="1" applyAlignment="1" applyProtection="1">
      <alignment horizontal="center" vertical="center" wrapText="1"/>
      <protection locked="0"/>
    </xf>
    <xf numFmtId="0" fontId="5" fillId="0" borderId="64"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top" textRotation="180"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1" fillId="0" borderId="0" xfId="0" applyFont="1" applyFill="1" applyProtection="1">
      <alignment vertical="top" wrapText="1"/>
      <protection locked="0"/>
    </xf>
    <xf numFmtId="0" fontId="5" fillId="0" borderId="0" xfId="0" applyFont="1" applyFill="1" applyAlignment="1" applyProtection="1">
      <alignment vertical="center" wrapText="1"/>
      <protection locked="0"/>
    </xf>
    <xf numFmtId="0" fontId="5" fillId="0" borderId="0" xfId="0" applyFont="1" applyFill="1" applyAlignment="1" applyProtection="1">
      <alignment vertical="center" wrapText="1"/>
    </xf>
    <xf numFmtId="0" fontId="22" fillId="0"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0" xfId="0" applyFont="1" applyFill="1" applyAlignment="1" applyProtection="1">
      <alignment horizontal="center" vertical="center" wrapText="1"/>
      <protection locked="0"/>
    </xf>
    <xf numFmtId="0" fontId="7" fillId="0" borderId="0" xfId="0" applyFont="1" applyFill="1" applyAlignment="1" applyProtection="1">
      <alignment horizontal="right" vertical="center" wrapText="1"/>
    </xf>
    <xf numFmtId="3" fontId="24" fillId="0" borderId="0" xfId="0" applyNumberFormat="1"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164" fontId="26" fillId="0" borderId="0" xfId="0" applyNumberFormat="1" applyFont="1" applyFill="1" applyBorder="1" applyAlignment="1" applyProtection="1">
      <alignment horizontal="center" vertical="center" wrapText="1"/>
      <protection locked="0"/>
    </xf>
    <xf numFmtId="0" fontId="13" fillId="0" borderId="59" xfId="0" applyFont="1" applyFill="1" applyBorder="1" applyAlignment="1" applyProtection="1">
      <alignment horizontal="center" vertical="center"/>
      <protection locked="0"/>
    </xf>
    <xf numFmtId="0" fontId="13" fillId="0" borderId="60"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textRotation="180" wrapText="1"/>
    </xf>
    <xf numFmtId="3" fontId="7" fillId="0" borderId="0" xfId="0" applyNumberFormat="1" applyFont="1" applyFill="1" applyAlignment="1" applyProtection="1">
      <alignment horizontal="center" vertical="center" wrapText="1"/>
      <protection locked="0"/>
    </xf>
    <xf numFmtId="0" fontId="37" fillId="0" borderId="0" xfId="0" applyFont="1" applyFill="1" applyAlignment="1" applyProtection="1">
      <alignment vertical="center" wrapText="1"/>
    </xf>
    <xf numFmtId="0" fontId="8" fillId="0" borderId="21" xfId="0" applyFont="1" applyFill="1" applyBorder="1" applyAlignment="1" applyProtection="1">
      <alignment horizontal="left" vertical="center" wrapText="1"/>
    </xf>
    <xf numFmtId="0" fontId="7" fillId="0" borderId="23"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left" vertical="center" wrapText="1"/>
    </xf>
    <xf numFmtId="0" fontId="7" fillId="0" borderId="36" xfId="0" applyFont="1" applyFill="1" applyBorder="1" applyAlignment="1" applyProtection="1">
      <alignment horizontal="center" vertical="center" wrapText="1"/>
      <protection locked="0"/>
    </xf>
    <xf numFmtId="0" fontId="19" fillId="0" borderId="0" xfId="0" applyFont="1" applyFill="1" applyAlignment="1" applyProtection="1">
      <alignment horizontal="center" vertical="center" textRotation="180" wrapText="1"/>
    </xf>
    <xf numFmtId="0" fontId="18" fillId="0" borderId="0" xfId="0" applyFont="1" applyFill="1" applyAlignment="1" applyProtection="1">
      <alignment horizontal="right" vertical="center" wrapText="1"/>
    </xf>
    <xf numFmtId="3" fontId="18" fillId="0" borderId="0" xfId="0" applyNumberFormat="1" applyFont="1" applyFill="1" applyAlignment="1" applyProtection="1">
      <alignment horizontal="center" vertical="center" wrapText="1"/>
      <protection locked="0"/>
    </xf>
    <xf numFmtId="164" fontId="18"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xf>
    <xf numFmtId="0" fontId="8" fillId="0" borderId="25" xfId="0" applyFont="1" applyFill="1" applyBorder="1" applyAlignment="1" applyProtection="1">
      <alignment vertical="center" wrapText="1"/>
    </xf>
    <xf numFmtId="0" fontId="7" fillId="0" borderId="9"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xf>
    <xf numFmtId="0" fontId="8" fillId="0" borderId="25" xfId="0" applyFont="1" applyFill="1" applyBorder="1" applyAlignment="1" applyProtection="1">
      <alignment horizontal="left" vertical="center" wrapText="1"/>
    </xf>
    <xf numFmtId="0" fontId="8" fillId="0" borderId="27" xfId="0" applyFont="1" applyFill="1" applyBorder="1" applyAlignment="1" applyProtection="1">
      <alignment horizontal="left" vertical="center" wrapText="1"/>
    </xf>
    <xf numFmtId="0" fontId="7" fillId="0" borderId="13" xfId="0" applyFont="1" applyFill="1" applyBorder="1" applyAlignment="1" applyProtection="1">
      <alignment horizontal="center" vertical="center" wrapText="1"/>
      <protection locked="0"/>
    </xf>
    <xf numFmtId="164" fontId="26" fillId="0" borderId="0" xfId="0" applyNumberFormat="1"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xf>
    <xf numFmtId="0" fontId="8" fillId="0" borderId="30" xfId="0" applyFont="1" applyFill="1" applyBorder="1" applyAlignment="1" applyProtection="1">
      <alignment vertical="center" wrapText="1"/>
    </xf>
    <xf numFmtId="0" fontId="7" fillId="0" borderId="2" xfId="0" applyFont="1" applyFill="1" applyBorder="1" applyAlignment="1" applyProtection="1">
      <alignment horizontal="center" vertical="center" wrapText="1"/>
      <protection locked="0"/>
    </xf>
    <xf numFmtId="0" fontId="7" fillId="0" borderId="49" xfId="0"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wrapText="1"/>
    </xf>
    <xf numFmtId="164" fontId="23" fillId="0" borderId="13" xfId="0" applyNumberFormat="1"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164" fontId="37" fillId="0" borderId="0" xfId="0" applyNumberFormat="1" applyFont="1" applyFill="1" applyBorder="1" applyAlignment="1" applyProtection="1">
      <alignment horizontal="center" vertical="center" wrapText="1"/>
    </xf>
    <xf numFmtId="0" fontId="22" fillId="0" borderId="0" xfId="0" applyFont="1" applyFill="1" applyAlignment="1" applyProtection="1">
      <alignment vertical="center" wrapText="1"/>
      <protection locked="0"/>
    </xf>
    <xf numFmtId="0" fontId="22" fillId="0" borderId="0" xfId="0" applyFont="1" applyFill="1" applyAlignment="1" applyProtection="1">
      <alignment vertical="center" wrapText="1"/>
    </xf>
  </cellXfs>
  <cellStyles count="1">
    <cellStyle name="Normal" xfId="0" builtinId="0"/>
  </cellStyles>
  <dxfs count="0"/>
  <tableStyles count="0" defaultTableStyle="TableStyleMedium2" defaultPivotStyle="PivotStyleLight16"/>
  <colors>
    <mruColors>
      <color rgb="FFF6E540"/>
      <color rgb="FFFF3300"/>
      <color rgb="FF339966"/>
      <color rgb="FFF9E56F"/>
      <color rgb="FFDEEAF6"/>
      <color rgb="FF9CC2E5"/>
      <color rgb="FFFFFF66"/>
      <color rgb="FFFF8F8F"/>
      <color rgb="FF9DE7D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Valores del Sub proceso 1.1</a:t>
            </a:r>
          </a:p>
        </c:rich>
      </c:tx>
      <c:layout>
        <c:manualLayout>
          <c:xMode val="edge"/>
          <c:yMode val="edge"/>
          <c:x val="0.26559988012548158"/>
          <c:y val="1.8518518518518517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655194239000064E-2"/>
          <c:y val="0.1233796296296296"/>
          <c:w val="0.90934480576099996"/>
          <c:h val="0.75827472057565837"/>
        </c:manualLayout>
      </c:layout>
      <c:bar3DChart>
        <c:barDir val="col"/>
        <c:grouping val="percentStacked"/>
        <c:varyColors val="0"/>
        <c:ser>
          <c:idx val="0"/>
          <c:order val="0"/>
          <c:spPr>
            <a:solidFill>
              <a:schemeClr val="accent1"/>
            </a:solidFill>
            <a:ln>
              <a:noFill/>
            </a:ln>
            <a:effectLst/>
            <a:sp3d/>
          </c:spPr>
          <c:invertIfNegative val="0"/>
          <c:dPt>
            <c:idx val="0"/>
            <c:invertIfNegative val="0"/>
            <c:bubble3D val="0"/>
            <c:spPr>
              <a:solidFill>
                <a:srgbClr val="FFFF00"/>
              </a:solidFill>
              <a:ln>
                <a:noFill/>
              </a:ln>
              <a:effectLst/>
              <a:sp3d/>
            </c:spPr>
            <c:extLst>
              <c:ext xmlns:c16="http://schemas.microsoft.com/office/drawing/2014/chart" uri="{C3380CC4-5D6E-409C-BE32-E72D297353CC}">
                <c16:uniqueId val="{00000001-423B-4881-8B88-683F162ACE2F}"/>
              </c:ext>
            </c:extLst>
          </c:dPt>
          <c:dPt>
            <c:idx val="1"/>
            <c:invertIfNegative val="0"/>
            <c:bubble3D val="0"/>
            <c:spPr>
              <a:solidFill>
                <a:srgbClr val="339966"/>
              </a:solidFill>
              <a:ln>
                <a:noFill/>
              </a:ln>
              <a:effectLst/>
              <a:sp3d/>
            </c:spPr>
            <c:extLst>
              <c:ext xmlns:c16="http://schemas.microsoft.com/office/drawing/2014/chart" uri="{C3380CC4-5D6E-409C-BE32-E72D297353CC}">
                <c16:uniqueId val="{00000003-423B-4881-8B88-683F162ACE2F}"/>
              </c:ext>
            </c:extLst>
          </c:dPt>
          <c:dPt>
            <c:idx val="2"/>
            <c:invertIfNegative val="0"/>
            <c:bubble3D val="0"/>
            <c:spPr>
              <a:solidFill>
                <a:srgbClr val="FF3300"/>
              </a:solidFill>
              <a:ln>
                <a:noFill/>
              </a:ln>
              <a:effectLst/>
              <a:sp3d/>
            </c:spPr>
            <c:extLst>
              <c:ext xmlns:c16="http://schemas.microsoft.com/office/drawing/2014/chart" uri="{C3380CC4-5D6E-409C-BE32-E72D297353CC}">
                <c16:uniqueId val="{00000005-423B-4881-8B88-683F162ACE2F}"/>
              </c:ext>
            </c:extLst>
          </c:dPt>
          <c:dLbls>
            <c:dLbl>
              <c:idx val="0"/>
              <c:layout>
                <c:manualLayout>
                  <c:x val="1.53468385512584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3B-4881-8B88-683F162ACE2F}"/>
                </c:ext>
              </c:extLst>
            </c:dLbl>
            <c:dLbl>
              <c:idx val="1"/>
              <c:layout>
                <c:manualLayout>
                  <c:x val="1.841620626151013E-2"/>
                  <c:y val="-4.6296296296296294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3B-4881-8B88-683F162ACE2F}"/>
                </c:ext>
              </c:extLst>
            </c:dLbl>
            <c:dLbl>
              <c:idx val="2"/>
              <c:layout>
                <c:manualLayout>
                  <c:x val="1.5346838551258441E-2"/>
                  <c:y val="-8.4875562720133283E-17"/>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3B-4881-8B88-683F162ACE2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(2)'!$BH$6:$BH$8</c:f>
              <c:strCache>
                <c:ptCount val="3"/>
                <c:pt idx="0">
                  <c:v>Porcentaje de impacto</c:v>
                </c:pt>
                <c:pt idx="1">
                  <c:v>Porcentaje de probabilidad</c:v>
                </c:pt>
                <c:pt idx="2">
                  <c:v>Porcentaje de riesgo</c:v>
                </c:pt>
              </c:strCache>
            </c:strRef>
          </c:cat>
          <c:val>
            <c:numRef>
              <c:f>'MRC MATRIZ (2)'!$BI$6:$BI$8</c:f>
              <c:numCache>
                <c:formatCode>0.0%</c:formatCode>
                <c:ptCount val="3"/>
                <c:pt idx="0">
                  <c:v>0.3888888888888889</c:v>
                </c:pt>
                <c:pt idx="1">
                  <c:v>0.46153846153846156</c:v>
                </c:pt>
                <c:pt idx="2">
                  <c:v>0.17948717948717949</c:v>
                </c:pt>
              </c:numCache>
            </c:numRef>
          </c:val>
          <c:extLst>
            <c:ext xmlns:c16="http://schemas.microsoft.com/office/drawing/2014/chart" uri="{C3380CC4-5D6E-409C-BE32-E72D297353CC}">
              <c16:uniqueId val="{00000006-423B-4881-8B88-683F162ACE2F}"/>
            </c:ext>
          </c:extLst>
        </c:ser>
        <c:ser>
          <c:idx val="1"/>
          <c:order val="1"/>
          <c:spPr>
            <a:solidFill>
              <a:schemeClr val="bg1">
                <a:lumMod val="75000"/>
              </a:schemeClr>
            </a:solidFill>
            <a:ln>
              <a:noFill/>
            </a:ln>
            <a:effectLst/>
            <a:sp3d/>
          </c:spPr>
          <c:invertIfNegative val="0"/>
          <c:dLbls>
            <c:dLbl>
              <c:idx val="0"/>
              <c:layout>
                <c:manualLayout>
                  <c:x val="1.22774708410067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3B-4881-8B88-683F162ACE2F}"/>
                </c:ext>
              </c:extLst>
            </c:dLbl>
            <c:dLbl>
              <c:idx val="1"/>
              <c:layout>
                <c:manualLayout>
                  <c:x val="1.534683855125844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3B-4881-8B88-683F162ACE2F}"/>
                </c:ext>
              </c:extLst>
            </c:dLbl>
            <c:dLbl>
              <c:idx val="2"/>
              <c:layout>
                <c:manualLayout>
                  <c:x val="1.2277470841006752E-2"/>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3B-4881-8B88-683F162ACE2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(2)'!$BH$6:$BH$8</c:f>
              <c:strCache>
                <c:ptCount val="3"/>
                <c:pt idx="0">
                  <c:v>Porcentaje de impacto</c:v>
                </c:pt>
                <c:pt idx="1">
                  <c:v>Porcentaje de probabilidad</c:v>
                </c:pt>
                <c:pt idx="2">
                  <c:v>Porcentaje de riesgo</c:v>
                </c:pt>
              </c:strCache>
            </c:strRef>
          </c:cat>
          <c:val>
            <c:numRef>
              <c:f>'MRC MATRIZ (2)'!$BJ$6:$BJ$8</c:f>
              <c:numCache>
                <c:formatCode>0.0%</c:formatCode>
                <c:ptCount val="3"/>
                <c:pt idx="0">
                  <c:v>0.61111111111111116</c:v>
                </c:pt>
                <c:pt idx="1">
                  <c:v>0.53846153846153844</c:v>
                </c:pt>
                <c:pt idx="2">
                  <c:v>0.82051282051282048</c:v>
                </c:pt>
              </c:numCache>
            </c:numRef>
          </c:val>
          <c:extLst>
            <c:ext xmlns:c16="http://schemas.microsoft.com/office/drawing/2014/chart" uri="{C3380CC4-5D6E-409C-BE32-E72D297353CC}">
              <c16:uniqueId val="{0000000A-423B-4881-8B88-683F162ACE2F}"/>
            </c:ext>
          </c:extLst>
        </c:ser>
        <c:dLbls>
          <c:showLegendKey val="0"/>
          <c:showVal val="0"/>
          <c:showCatName val="0"/>
          <c:showSerName val="0"/>
          <c:showPercent val="0"/>
          <c:showBubbleSize val="0"/>
        </c:dLbls>
        <c:gapWidth val="150"/>
        <c:shape val="cylinder"/>
        <c:axId val="351385656"/>
        <c:axId val="351383304"/>
        <c:axId val="0"/>
      </c:bar3DChart>
      <c:catAx>
        <c:axId val="351385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3304"/>
        <c:crosses val="autoZero"/>
        <c:auto val="1"/>
        <c:lblAlgn val="ctr"/>
        <c:lblOffset val="100"/>
        <c:noMultiLvlLbl val="0"/>
      </c:catAx>
      <c:valAx>
        <c:axId val="351383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56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Valores del Sub proceso 2.1</a:t>
            </a:r>
          </a:p>
        </c:rich>
      </c:tx>
      <c:layout>
        <c:manualLayout>
          <c:xMode val="edge"/>
          <c:yMode val="edge"/>
          <c:x val="0.26559988012548158"/>
          <c:y val="1.8518518518518517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514155343841688"/>
          <c:y val="0.1233796296296296"/>
          <c:w val="0.89485844656158309"/>
          <c:h val="0.75011519393409154"/>
        </c:manualLayout>
      </c:layout>
      <c:bar3DChart>
        <c:barDir val="col"/>
        <c:grouping val="percentStacked"/>
        <c:varyColors val="0"/>
        <c:ser>
          <c:idx val="0"/>
          <c:order val="0"/>
          <c:spPr>
            <a:solidFill>
              <a:schemeClr val="accent1"/>
            </a:solidFill>
            <a:ln>
              <a:noFill/>
            </a:ln>
            <a:effectLst/>
            <a:sp3d/>
          </c:spPr>
          <c:invertIfNegative val="0"/>
          <c:dPt>
            <c:idx val="0"/>
            <c:invertIfNegative val="0"/>
            <c:bubble3D val="0"/>
            <c:spPr>
              <a:solidFill>
                <a:srgbClr val="FFFF00"/>
              </a:solidFill>
              <a:ln>
                <a:noFill/>
              </a:ln>
              <a:effectLst/>
              <a:sp3d/>
            </c:spPr>
            <c:extLst>
              <c:ext xmlns:c16="http://schemas.microsoft.com/office/drawing/2014/chart" uri="{C3380CC4-5D6E-409C-BE32-E72D297353CC}">
                <c16:uniqueId val="{00000001-283C-4F90-9F34-65461DF4FCA9}"/>
              </c:ext>
            </c:extLst>
          </c:dPt>
          <c:dPt>
            <c:idx val="1"/>
            <c:invertIfNegative val="0"/>
            <c:bubble3D val="0"/>
            <c:spPr>
              <a:solidFill>
                <a:srgbClr val="339966"/>
              </a:solidFill>
              <a:ln>
                <a:noFill/>
              </a:ln>
              <a:effectLst/>
              <a:sp3d/>
            </c:spPr>
            <c:extLst>
              <c:ext xmlns:c16="http://schemas.microsoft.com/office/drawing/2014/chart" uri="{C3380CC4-5D6E-409C-BE32-E72D297353CC}">
                <c16:uniqueId val="{00000003-283C-4F90-9F34-65461DF4FCA9}"/>
              </c:ext>
            </c:extLst>
          </c:dPt>
          <c:dPt>
            <c:idx val="2"/>
            <c:invertIfNegative val="0"/>
            <c:bubble3D val="0"/>
            <c:spPr>
              <a:solidFill>
                <a:srgbClr val="FF3300"/>
              </a:solidFill>
              <a:ln>
                <a:noFill/>
              </a:ln>
              <a:effectLst/>
              <a:sp3d/>
            </c:spPr>
            <c:extLst>
              <c:ext xmlns:c16="http://schemas.microsoft.com/office/drawing/2014/chart" uri="{C3380CC4-5D6E-409C-BE32-E72D297353CC}">
                <c16:uniqueId val="{00000005-283C-4F90-9F34-65461DF4FCA9}"/>
              </c:ext>
            </c:extLst>
          </c:dPt>
          <c:dLbls>
            <c:dLbl>
              <c:idx val="0"/>
              <c:layout>
                <c:manualLayout>
                  <c:x val="1.5346838551258441E-2"/>
                  <c:y val="-8.78023062622068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3C-4F90-9F34-65461DF4FCA9}"/>
                </c:ext>
              </c:extLst>
            </c:dLbl>
            <c:dLbl>
              <c:idx val="1"/>
              <c:layout>
                <c:manualLayout>
                  <c:x val="1.2277470841006697E-2"/>
                  <c:y val="0"/>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3C-4F90-9F34-65461DF4FCA9}"/>
                </c:ext>
              </c:extLst>
            </c:dLbl>
            <c:dLbl>
              <c:idx val="2"/>
              <c:layout>
                <c:manualLayout>
                  <c:x val="1.841620626151013E-2"/>
                  <c:y val="4.7892720306513406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3C-4F90-9F34-65461DF4FCA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MATRIZ'!$BH$22:$BH$24</c:f>
              <c:strCache>
                <c:ptCount val="3"/>
                <c:pt idx="0">
                  <c:v>Porcentaje de impacto</c:v>
                </c:pt>
                <c:pt idx="1">
                  <c:v>Porcentaje de probabilidad</c:v>
                </c:pt>
                <c:pt idx="2">
                  <c:v>Porcentaje de riesgo</c:v>
                </c:pt>
              </c:strCache>
            </c:strRef>
          </c:cat>
          <c:val>
            <c:numRef>
              <c:f>'MRC MATRIZ'!$BI$22:$BI$24</c:f>
              <c:numCache>
                <c:formatCode>0.0%</c:formatCode>
                <c:ptCount val="3"/>
                <c:pt idx="0">
                  <c:v>0.47222222222222221</c:v>
                </c:pt>
                <c:pt idx="1">
                  <c:v>0.61538461538461542</c:v>
                </c:pt>
                <c:pt idx="2">
                  <c:v>0.29059829059829062</c:v>
                </c:pt>
              </c:numCache>
            </c:numRef>
          </c:val>
          <c:extLst>
            <c:ext xmlns:c16="http://schemas.microsoft.com/office/drawing/2014/chart" uri="{C3380CC4-5D6E-409C-BE32-E72D297353CC}">
              <c16:uniqueId val="{00000006-283C-4F90-9F34-65461DF4FCA9}"/>
            </c:ext>
          </c:extLst>
        </c:ser>
        <c:ser>
          <c:idx val="1"/>
          <c:order val="1"/>
          <c:spPr>
            <a:solidFill>
              <a:schemeClr val="bg1">
                <a:lumMod val="75000"/>
              </a:schemeClr>
            </a:solidFill>
            <a:ln>
              <a:noFill/>
            </a:ln>
            <a:effectLst/>
            <a:sp3d/>
          </c:spPr>
          <c:invertIfNegative val="0"/>
          <c:dLbls>
            <c:dLbl>
              <c:idx val="0"/>
              <c:layout>
                <c:manualLayout>
                  <c:x val="9.208103130755035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3C-4F90-9F34-65461DF4FCA9}"/>
                </c:ext>
              </c:extLst>
            </c:dLbl>
            <c:dLbl>
              <c:idx val="1"/>
              <c:layout>
                <c:manualLayout>
                  <c:x val="1.8416206261510071E-2"/>
                  <c:y val="-4.39011531311034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3C-4F90-9F34-65461DF4FCA9}"/>
                </c:ext>
              </c:extLst>
            </c:dLbl>
            <c:dLbl>
              <c:idx val="2"/>
              <c:layout>
                <c:manualLayout>
                  <c:x val="1.8416206261510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83C-4F90-9F34-65461DF4FCA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MATRIZ'!$BH$22:$BH$24</c:f>
              <c:strCache>
                <c:ptCount val="3"/>
                <c:pt idx="0">
                  <c:v>Porcentaje de impacto</c:v>
                </c:pt>
                <c:pt idx="1">
                  <c:v>Porcentaje de probabilidad</c:v>
                </c:pt>
                <c:pt idx="2">
                  <c:v>Porcentaje de riesgo</c:v>
                </c:pt>
              </c:strCache>
            </c:strRef>
          </c:cat>
          <c:val>
            <c:numRef>
              <c:f>'MRC MATRIZ'!$BJ$22:$BJ$24</c:f>
              <c:numCache>
                <c:formatCode>0.0%</c:formatCode>
                <c:ptCount val="3"/>
                <c:pt idx="0">
                  <c:v>0.52777777777777779</c:v>
                </c:pt>
                <c:pt idx="1">
                  <c:v>0.38461538461538458</c:v>
                </c:pt>
                <c:pt idx="2">
                  <c:v>0.70940170940170932</c:v>
                </c:pt>
              </c:numCache>
            </c:numRef>
          </c:val>
          <c:extLst>
            <c:ext xmlns:c16="http://schemas.microsoft.com/office/drawing/2014/chart" uri="{C3380CC4-5D6E-409C-BE32-E72D297353CC}">
              <c16:uniqueId val="{0000000A-283C-4F90-9F34-65461DF4FCA9}"/>
            </c:ext>
          </c:extLst>
        </c:ser>
        <c:dLbls>
          <c:showLegendKey val="0"/>
          <c:showVal val="0"/>
          <c:showCatName val="0"/>
          <c:showSerName val="0"/>
          <c:showPercent val="0"/>
          <c:showBubbleSize val="0"/>
        </c:dLbls>
        <c:gapWidth val="150"/>
        <c:shape val="cylinder"/>
        <c:axId val="351387224"/>
        <c:axId val="351380952"/>
        <c:axId val="0"/>
      </c:bar3DChart>
      <c:catAx>
        <c:axId val="3513872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0952"/>
        <c:crosses val="autoZero"/>
        <c:auto val="1"/>
        <c:lblAlgn val="ctr"/>
        <c:lblOffset val="100"/>
        <c:noMultiLvlLbl val="0"/>
      </c:catAx>
      <c:valAx>
        <c:axId val="351380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7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Situaciones de corrupción que pueden generarse a causa de factores negativos (N = 8)</a:t>
            </a:r>
          </a:p>
        </c:rich>
      </c:tx>
      <c:layout>
        <c:manualLayout>
          <c:xMode val="edge"/>
          <c:yMode val="edge"/>
          <c:x val="0.19046541338021372"/>
          <c:y val="0"/>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6938058640873487"/>
          <c:y val="6.6097217601320951E-2"/>
          <c:w val="0.50912584280258377"/>
          <c:h val="0.91912621837763242"/>
        </c:manualLayout>
      </c:layout>
      <c:bar3DChart>
        <c:barDir val="bar"/>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'Situaciones de corrupción'!$C$3:$C$18</c:f>
              <c:strCache>
                <c:ptCount val="4"/>
                <c:pt idx="0">
                  <c:v>La Coordinadora de Contabilidad y la Tesorera dependiente del dpto.Financiero se asocian para condicionar los pagos a cambio de dadivas con empresas proveedoras de servicios al INAES.</c:v>
                </c:pt>
                <c:pt idx="1">
                  <c:v>La coordinadora de contabilidad y la Tesorera se asocian para la Imputación de los pagos sin la documentación requerida  acambio de dadivas.</c:v>
                </c:pt>
                <c:pt idx="2">
                  <c:v>La Coordinadora de Contabilidad y la Tesorera dependiente del departamento Financiero se asocian para condicionar los pagos a cambio de dadivas.</c:v>
                </c:pt>
                <c:pt idx="3">
                  <c:v>La Coordinadora de Contabilidad y la Tesorera dependiente del departamento Financiero se asocian para imputar los pagos sin la documentación requerida (fondos fijos).</c:v>
                </c:pt>
              </c:strCache>
            </c:strRef>
          </c:cat>
          <c:val>
            <c:numRef>
              <c:f>'Situaciones de corrupción'!$D$3:$D$18</c:f>
              <c:numCache>
                <c:formatCode>General</c:formatCode>
                <c:ptCount val="16"/>
                <c:pt idx="0">
                  <c:v>1.1000000000000001</c:v>
                </c:pt>
                <c:pt idx="1">
                  <c:v>1.1000000000000001</c:v>
                </c:pt>
                <c:pt idx="2">
                  <c:v>2.1</c:v>
                </c:pt>
                <c:pt idx="3">
                  <c:v>2.1</c:v>
                </c:pt>
              </c:numCache>
            </c:numRef>
          </c:val>
          <c:extLst>
            <c:ext xmlns:c16="http://schemas.microsoft.com/office/drawing/2014/chart" uri="{C3380CC4-5D6E-409C-BE32-E72D297353CC}">
              <c16:uniqueId val="{00000000-774B-46F5-8DF8-CC68B07468EB}"/>
            </c:ext>
          </c:extLst>
        </c:ser>
        <c:dLbls>
          <c:showLegendKey val="0"/>
          <c:showVal val="0"/>
          <c:showCatName val="0"/>
          <c:showSerName val="0"/>
          <c:showPercent val="0"/>
          <c:showBubbleSize val="0"/>
        </c:dLbls>
        <c:gapWidth val="150"/>
        <c:shape val="box"/>
        <c:axId val="351384872"/>
        <c:axId val="351391928"/>
        <c:axId val="0"/>
      </c:bar3DChart>
      <c:catAx>
        <c:axId val="351384872"/>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91928"/>
        <c:crosses val="autoZero"/>
        <c:auto val="1"/>
        <c:lblAlgn val="ctr"/>
        <c:lblOffset val="100"/>
        <c:noMultiLvlLbl val="0"/>
      </c:catAx>
      <c:valAx>
        <c:axId val="351391928"/>
        <c:scaling>
          <c:orientation val="minMax"/>
          <c:max val="4"/>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487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050" b="1"/>
              <a:t>Porcentajes de las posibles situaciones de corrupción en función al número de sub procesos en los que aparecen (N = 8)</a:t>
            </a:r>
          </a:p>
        </c:rich>
      </c:tx>
      <c:layout>
        <c:manualLayout>
          <c:xMode val="edge"/>
          <c:yMode val="edge"/>
          <c:x val="0.10656641078172437"/>
          <c:y val="3.9308176100628931E-3"/>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6697027291651239"/>
          <c:y val="7.6049638532025607E-2"/>
          <c:w val="0.5085293609458692"/>
          <c:h val="0.92395036146797438"/>
        </c:manualLayout>
      </c:layout>
      <c:bar3DChart>
        <c:barDir val="bar"/>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'Situaciones de corrupción'!$C$26:$C$41</c:f>
              <c:numCache>
                <c:formatCode>General</c:formatCode>
                <c:ptCount val="16"/>
              </c:numCache>
            </c:numRef>
          </c:cat>
          <c:val>
            <c:numRef>
              <c:f>'Situaciones de corrupción'!$D$26:$D$41</c:f>
              <c:numCache>
                <c:formatCode>0.0%</c:formatCode>
                <c:ptCount val="16"/>
              </c:numCache>
            </c:numRef>
          </c:val>
          <c:shape val="cylinder"/>
          <c:extLst>
            <c:ext xmlns:c16="http://schemas.microsoft.com/office/drawing/2014/chart" uri="{C3380CC4-5D6E-409C-BE32-E72D297353CC}">
              <c16:uniqueId val="{00000000-2F31-4EBC-942F-61F4DF3113B6}"/>
            </c:ext>
          </c:extLst>
        </c:ser>
        <c:dLbls>
          <c:showLegendKey val="0"/>
          <c:showVal val="0"/>
          <c:showCatName val="0"/>
          <c:showSerName val="0"/>
          <c:showPercent val="0"/>
          <c:showBubbleSize val="0"/>
        </c:dLbls>
        <c:gapWidth val="150"/>
        <c:shape val="box"/>
        <c:axId val="351391536"/>
        <c:axId val="351392320"/>
        <c:axId val="0"/>
      </c:bar3DChart>
      <c:catAx>
        <c:axId val="351391536"/>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92320"/>
        <c:crosses val="autoZero"/>
        <c:auto val="1"/>
        <c:lblAlgn val="ctr"/>
        <c:lblOffset val="100"/>
        <c:noMultiLvlLbl val="0"/>
      </c:catAx>
      <c:valAx>
        <c:axId val="351392320"/>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91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000" b="1"/>
              <a:t>Causas de las situaciones de corrupción que pueden generarse y número de sub procesos a los que aplican (N = 8)</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9020268674641897"/>
          <c:y val="8.3330959599042381E-2"/>
          <c:w val="0.70979731325358109"/>
          <c:h val="0.90263620148256662"/>
        </c:manualLayout>
      </c:layout>
      <c:bar3DChart>
        <c:barDir val="bar"/>
        <c:grouping val="clustered"/>
        <c:varyColors val="0"/>
        <c:ser>
          <c:idx val="0"/>
          <c:order val="0"/>
          <c:spPr>
            <a:solidFill>
              <a:srgbClr val="A5002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Causas!$C$3:$C$27</c:f>
              <c:strCache>
                <c:ptCount val="1"/>
                <c:pt idx="0">
                  <c:v>Necesidad y/o ambición economica de los funcionarios.</c:v>
                </c:pt>
              </c:strCache>
            </c:strRef>
          </c:cat>
          <c:val>
            <c:numRef>
              <c:f>Causas!$D$3:$D$27</c:f>
              <c:numCache>
                <c:formatCode>General</c:formatCode>
                <c:ptCount val="25"/>
                <c:pt idx="0">
                  <c:v>1.1000000000000001</c:v>
                </c:pt>
              </c:numCache>
            </c:numRef>
          </c:val>
          <c:extLst>
            <c:ext xmlns:c16="http://schemas.microsoft.com/office/drawing/2014/chart" uri="{C3380CC4-5D6E-409C-BE32-E72D297353CC}">
              <c16:uniqueId val="{00000000-5319-4D27-8231-40FDD24B0810}"/>
            </c:ext>
          </c:extLst>
        </c:ser>
        <c:dLbls>
          <c:showLegendKey val="0"/>
          <c:showVal val="0"/>
          <c:showCatName val="0"/>
          <c:showSerName val="0"/>
          <c:showPercent val="0"/>
          <c:showBubbleSize val="0"/>
        </c:dLbls>
        <c:gapWidth val="150"/>
        <c:shape val="box"/>
        <c:axId val="351393888"/>
        <c:axId val="351391144"/>
        <c:axId val="0"/>
      </c:bar3DChart>
      <c:catAx>
        <c:axId val="351393888"/>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91144"/>
        <c:crosses val="autoZero"/>
        <c:auto val="1"/>
        <c:lblAlgn val="ctr"/>
        <c:lblOffset val="100"/>
        <c:noMultiLvlLbl val="0"/>
      </c:catAx>
      <c:valAx>
        <c:axId val="35139114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9388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Porcentajes de las causas en función al número de sub procesos en los que aplican (N = 8)</a:t>
            </a:r>
          </a:p>
        </c:rich>
      </c:tx>
      <c:layout>
        <c:manualLayout>
          <c:xMode val="edge"/>
          <c:yMode val="edge"/>
          <c:x val="0.15309690798624154"/>
          <c:y val="0"/>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8605771091276212"/>
          <c:y val="6.9877481400096308E-2"/>
          <c:w val="0.48682826723849459"/>
          <c:h val="0.91681824655638977"/>
        </c:manualLayout>
      </c:layout>
      <c:bar3DChart>
        <c:barDir val="bar"/>
        <c:grouping val="clustered"/>
        <c:varyColors val="0"/>
        <c:ser>
          <c:idx val="0"/>
          <c:order val="0"/>
          <c:spPr>
            <a:solidFill>
              <a:srgbClr val="C00C7B"/>
            </a:solidFill>
            <a:ln>
              <a:noFill/>
            </a:ln>
            <a:effectLst/>
            <a:sp3d/>
          </c:spPr>
          <c:invertIfNegative val="0"/>
          <c:dLbls>
            <c:dLbl>
              <c:idx val="0"/>
              <c:layout>
                <c:manualLayout>
                  <c:x val="0"/>
                  <c:y val="1.10867933886966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F9-4AF6-880C-2CF5537555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Causas!$C$30:$C$54</c:f>
              <c:strCache>
                <c:ptCount val="1"/>
                <c:pt idx="0">
                  <c:v>Necesidad y/o ambición economica de los funcionarios.</c:v>
                </c:pt>
              </c:strCache>
            </c:strRef>
          </c:cat>
          <c:val>
            <c:numRef>
              <c:f>Causas!$D$30:$D$54</c:f>
              <c:numCache>
                <c:formatCode>0.0%</c:formatCode>
                <c:ptCount val="25"/>
                <c:pt idx="0">
                  <c:v>2.1000000000000001E-2</c:v>
                </c:pt>
              </c:numCache>
            </c:numRef>
          </c:val>
          <c:shape val="cylinder"/>
          <c:extLst>
            <c:ext xmlns:c16="http://schemas.microsoft.com/office/drawing/2014/chart" uri="{C3380CC4-5D6E-409C-BE32-E72D297353CC}">
              <c16:uniqueId val="{00000001-E4F9-4AF6-880C-2CF553755517}"/>
            </c:ext>
          </c:extLst>
        </c:ser>
        <c:dLbls>
          <c:showLegendKey val="0"/>
          <c:showVal val="0"/>
          <c:showCatName val="0"/>
          <c:showSerName val="0"/>
          <c:showPercent val="0"/>
          <c:showBubbleSize val="0"/>
        </c:dLbls>
        <c:gapWidth val="150"/>
        <c:shape val="box"/>
        <c:axId val="350948376"/>
        <c:axId val="350948768"/>
        <c:axId val="0"/>
      </c:bar3DChart>
      <c:catAx>
        <c:axId val="350948376"/>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0948768"/>
        <c:crosses val="autoZero"/>
        <c:auto val="1"/>
        <c:lblAlgn val="ctr"/>
        <c:lblOffset val="100"/>
        <c:noMultiLvlLbl val="0"/>
      </c:catAx>
      <c:valAx>
        <c:axId val="350948768"/>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0948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Consecuencias de las situaciones de corrupción y número de sub procesos en los que aplican (N = 8)</a:t>
            </a:r>
          </a:p>
        </c:rich>
      </c:tx>
      <c:layout>
        <c:manualLayout>
          <c:xMode val="edge"/>
          <c:yMode val="edge"/>
          <c:x val="0.1049222140645593"/>
          <c:y val="0"/>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2803470673950195"/>
          <c:y val="0.12119444444444444"/>
          <c:w val="0.55047172247181675"/>
          <c:h val="0.86447621550783205"/>
        </c:manualLayout>
      </c:layout>
      <c:bar3DChart>
        <c:barDir val="bar"/>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Consecuencias!$C$3:$C$13</c:f>
              <c:strCache>
                <c:ptCount val="3"/>
                <c:pt idx="0">
                  <c:v>Perdida de la credibilidad en la gestión institucional. </c:v>
                </c:pt>
                <c:pt idx="1">
                  <c:v>Daño patrimonial a la institución.</c:v>
                </c:pt>
                <c:pt idx="2">
                  <c:v>Desconfianza hacia los funcionarios públicos</c:v>
                </c:pt>
              </c:strCache>
            </c:strRef>
          </c:cat>
          <c:val>
            <c:numRef>
              <c:f>Consecuencias!$D$3:$D$13</c:f>
              <c:numCache>
                <c:formatCode>General</c:formatCode>
                <c:ptCount val="11"/>
              </c:numCache>
            </c:numRef>
          </c:val>
          <c:extLst>
            <c:ext xmlns:c16="http://schemas.microsoft.com/office/drawing/2014/chart" uri="{C3380CC4-5D6E-409C-BE32-E72D297353CC}">
              <c16:uniqueId val="{00000000-B928-44EA-BBCB-2AD7956BB3C4}"/>
            </c:ext>
          </c:extLst>
        </c:ser>
        <c:dLbls>
          <c:showLegendKey val="0"/>
          <c:showVal val="0"/>
          <c:showCatName val="0"/>
          <c:showSerName val="0"/>
          <c:showPercent val="0"/>
          <c:showBubbleSize val="0"/>
        </c:dLbls>
        <c:gapWidth val="150"/>
        <c:shape val="box"/>
        <c:axId val="350943280"/>
        <c:axId val="350945240"/>
        <c:axId val="0"/>
      </c:bar3DChart>
      <c:catAx>
        <c:axId val="350943280"/>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0945240"/>
        <c:crosses val="autoZero"/>
        <c:auto val="1"/>
        <c:lblAlgn val="ctr"/>
        <c:lblOffset val="100"/>
        <c:noMultiLvlLbl val="0"/>
      </c:catAx>
      <c:valAx>
        <c:axId val="350945240"/>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0943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Porcentajes de las consecuencias en función al número de sub procesos en los que aparecen (N = 8)</a:t>
            </a:r>
          </a:p>
        </c:rich>
      </c:tx>
      <c:layout>
        <c:manualLayout>
          <c:xMode val="edge"/>
          <c:yMode val="edge"/>
          <c:x val="0.12567658209390492"/>
          <c:y val="0"/>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7271698409493684"/>
          <c:y val="0.12023690815940584"/>
          <c:w val="0.48987560849765577"/>
          <c:h val="0.87854645898520323"/>
        </c:manualLayout>
      </c:layout>
      <c:bar3DChart>
        <c:barDir val="bar"/>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Consecuencias!$C$17:$C$27</c:f>
              <c:strCache>
                <c:ptCount val="3"/>
                <c:pt idx="0">
                  <c:v>Perdida de la credibilidad en la gestión institucional. </c:v>
                </c:pt>
                <c:pt idx="1">
                  <c:v>Daño patrimonial a la institución.</c:v>
                </c:pt>
                <c:pt idx="2">
                  <c:v>Desconfianza hacia los funcionarios públicos</c:v>
                </c:pt>
              </c:strCache>
            </c:strRef>
          </c:cat>
          <c:val>
            <c:numRef>
              <c:f>Consecuencias!$D$17:$D$27</c:f>
              <c:numCache>
                <c:formatCode>0.0%</c:formatCode>
                <c:ptCount val="11"/>
              </c:numCache>
            </c:numRef>
          </c:val>
          <c:shape val="cylinder"/>
          <c:extLst>
            <c:ext xmlns:c16="http://schemas.microsoft.com/office/drawing/2014/chart" uri="{C3380CC4-5D6E-409C-BE32-E72D297353CC}">
              <c16:uniqueId val="{00000000-A153-48F7-AF90-235DFD2F9E13}"/>
            </c:ext>
          </c:extLst>
        </c:ser>
        <c:dLbls>
          <c:showLegendKey val="0"/>
          <c:showVal val="0"/>
          <c:showCatName val="0"/>
          <c:showSerName val="0"/>
          <c:showPercent val="0"/>
          <c:showBubbleSize val="0"/>
        </c:dLbls>
        <c:gapWidth val="150"/>
        <c:shape val="box"/>
        <c:axId val="282487288"/>
        <c:axId val="280134072"/>
        <c:axId val="0"/>
      </c:bar3DChart>
      <c:catAx>
        <c:axId val="282487288"/>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280134072"/>
        <c:crosses val="autoZero"/>
        <c:auto val="1"/>
        <c:lblAlgn val="ctr"/>
        <c:lblOffset val="100"/>
        <c:noMultiLvlLbl val="0"/>
      </c:catAx>
      <c:valAx>
        <c:axId val="280134072"/>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282487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Y" sz="1000" b="1"/>
              <a:t>Porcentaje de los factores que incrementan la probabilidad de ocurrencia de los hechos de corrupción (N = 8)</a:t>
            </a:r>
          </a:p>
        </c:rich>
      </c:tx>
      <c:layout>
        <c:manualLayout>
          <c:xMode val="edge"/>
          <c:yMode val="edge"/>
          <c:x val="0.11422911236441464"/>
          <c:y val="5.3817686864967183E-3"/>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8364063488603715"/>
          <c:y val="0.10245552730950974"/>
          <c:w val="0.46598261722475004"/>
          <c:h val="0.88063758401166448"/>
        </c:manualLayout>
      </c:layout>
      <c:bar3DChart>
        <c:barDir val="bar"/>
        <c:grouping val="clustered"/>
        <c:varyColors val="0"/>
        <c:ser>
          <c:idx val="0"/>
          <c:order val="0"/>
          <c:spPr>
            <a:solidFill>
              <a:srgbClr val="33996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 - Impacto - Riesgo'!$L$3:$L$15</c:f>
              <c:strCache>
                <c:ptCount val="13"/>
                <c:pt idx="0">
                  <c:v>b) Las actividades se realizan en un espacio físico carente de monitoreo o registro objetivo (audio y video).</c:v>
                </c:pt>
                <c:pt idx="1">
                  <c:v>f) El uso no controlado o evitación del producto resultante de las tareas, permite obtener importantes beneficios.</c:v>
                </c:pt>
                <c:pt idx="2">
                  <c:v>h) Las medidas de sanción por el uso no controlado o evitación del producto de las tareas, son muy leves y no desalientan dichas conductas.</c:v>
                </c:pt>
                <c:pt idx="3">
                  <c:v>j) El personal involucrado en las tareas no ha sido conscientizado sobre el impacto del uso no controlado o evitación del producto resultante.</c:v>
                </c:pt>
                <c:pt idx="4">
                  <c:v>a) La naturaleza de las actividades requiere un relacionamiento interpersonal directo entre las personas.</c:v>
                </c:pt>
                <c:pt idx="5">
                  <c:v>c) No se cuenta con mecanismos de control inicial para el desarrollo de las tareas, o son precarios. </c:v>
                </c:pt>
                <c:pt idx="6">
                  <c:v>d) No se cuenta con mecanismos de control intermedio en el proceso de desarrollo de las tareas, o son precarios. </c:v>
                </c:pt>
                <c:pt idx="7">
                  <c:v>e) No se cuenta con mecanismos de control del producto final resultante de las tareas, o son precarios. </c:v>
                </c:pt>
                <c:pt idx="8">
                  <c:v>k) El personal involucrado no fue informado de las sanciones por el uso no controlado o evitación del producto resultante.</c:v>
                </c:pt>
                <c:pt idx="9">
                  <c:v>l) No se cuenta con  protocolos de actuación para casos de uso no controlado o evitación del producto resultante de las tareas.</c:v>
                </c:pt>
                <c:pt idx="10">
                  <c:v>g) Se cuenta con mecanismos para sancionar el uso no controlado o evitación del producto de las tareas, pero las medidas no se aplican.</c:v>
                </c:pt>
                <c:pt idx="11">
                  <c:v>i) No se cuenta con mecanismos para sancionar los casos de uso no controlado o evitación del producto resultante de las tareas. </c:v>
                </c:pt>
                <c:pt idx="12">
                  <c:v>m) Los usuarios de los productos no están informados de los resultados que deben esperar y eventualmente reclamar.</c:v>
                </c:pt>
              </c:strCache>
            </c:strRef>
          </c:cat>
          <c:val>
            <c:numRef>
              <c:f>'Prob. - Impacto - Riesgo'!$M$3:$M$15</c:f>
              <c:numCache>
                <c:formatCode>0.0%</c:formatCode>
                <c:ptCount val="13"/>
                <c:pt idx="0">
                  <c:v>1</c:v>
                </c:pt>
                <c:pt idx="1">
                  <c:v>1</c:v>
                </c:pt>
                <c:pt idx="2">
                  <c:v>1</c:v>
                </c:pt>
                <c:pt idx="3">
                  <c:v>1</c:v>
                </c:pt>
                <c:pt idx="4">
                  <c:v>2</c:v>
                </c:pt>
                <c:pt idx="5">
                  <c:v>2</c:v>
                </c:pt>
                <c:pt idx="6">
                  <c:v>2</c:v>
                </c:pt>
                <c:pt idx="7">
                  <c:v>1</c:v>
                </c:pt>
                <c:pt idx="8">
                  <c:v>0</c:v>
                </c:pt>
                <c:pt idx="9">
                  <c:v>1</c:v>
                </c:pt>
                <c:pt idx="10">
                  <c:v>1</c:v>
                </c:pt>
                <c:pt idx="11">
                  <c:v>1</c:v>
                </c:pt>
                <c:pt idx="12">
                  <c:v>0</c:v>
                </c:pt>
              </c:numCache>
            </c:numRef>
          </c:val>
          <c:shape val="cylinder"/>
          <c:extLst>
            <c:ext xmlns:c16="http://schemas.microsoft.com/office/drawing/2014/chart" uri="{C3380CC4-5D6E-409C-BE32-E72D297353CC}">
              <c16:uniqueId val="{00000000-0616-4DD4-BC04-B6E343DA4877}"/>
            </c:ext>
          </c:extLst>
        </c:ser>
        <c:dLbls>
          <c:showLegendKey val="0"/>
          <c:showVal val="0"/>
          <c:showCatName val="0"/>
          <c:showSerName val="0"/>
          <c:showPercent val="0"/>
          <c:showBubbleSize val="0"/>
        </c:dLbls>
        <c:gapWidth val="150"/>
        <c:shape val="box"/>
        <c:axId val="357507960"/>
        <c:axId val="357509528"/>
        <c:axId val="0"/>
      </c:bar3DChart>
      <c:catAx>
        <c:axId val="357507960"/>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9528"/>
        <c:crosses val="autoZero"/>
        <c:auto val="1"/>
        <c:lblAlgn val="ctr"/>
        <c:lblOffset val="100"/>
        <c:noMultiLvlLbl val="0"/>
      </c:catAx>
      <c:valAx>
        <c:axId val="357509528"/>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7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Y" sz="1100" b="1"/>
              <a:t>Porcentaje </a:t>
            </a:r>
            <a:r>
              <a:rPr lang="es-PY" sz="1100" b="1" i="0" u="none" strike="noStrike" baseline="0">
                <a:effectLst/>
              </a:rPr>
              <a:t>de los factores de Impacto de los riesgos de corrupción </a:t>
            </a:r>
            <a:r>
              <a:rPr lang="es-PY" sz="1050" b="1" i="0" u="none" strike="noStrike" baseline="0">
                <a:effectLst/>
              </a:rPr>
              <a:t>(N = 8)</a:t>
            </a:r>
            <a:endParaRPr lang="es-PY" sz="1050"/>
          </a:p>
        </c:rich>
      </c:tx>
      <c:layout>
        <c:manualLayout>
          <c:xMode val="edge"/>
          <c:yMode val="edge"/>
          <c:x val="0.20748629315274966"/>
          <c:y val="0"/>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7544691661248767"/>
          <c:y val="8.6107507443531878E-2"/>
          <c:w val="0.47216776228659496"/>
          <c:h val="0.90244216806219424"/>
        </c:manualLayout>
      </c:layout>
      <c:bar3DChart>
        <c:barDir val="bar"/>
        <c:grouping val="clustered"/>
        <c:varyColors val="0"/>
        <c:ser>
          <c:idx val="0"/>
          <c:order val="0"/>
          <c:spPr>
            <a:solidFill>
              <a:srgbClr val="FFC00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 - Impacto - Riesgo'!$L$19:$L$44</c:f>
              <c:strCache>
                <c:ptCount val="26"/>
                <c:pt idx="0">
                  <c:v>1. Implicar al funcionario responsable del proceso.</c:v>
                </c:pt>
                <c:pt idx="1">
                  <c:v>2. Implicar a los funcionarios de una unidad organizacional.</c:v>
                </c:pt>
                <c:pt idx="2">
                  <c:v>3. Implicar a los funcionarios de varias unidades de la organización.</c:v>
                </c:pt>
                <c:pt idx="3">
                  <c:v>4. Afectar el logro de las metas y objetivos del proceso.</c:v>
                </c:pt>
                <c:pt idx="4">
                  <c:v>5. Afectar el logro de las metas y objetivos de una unidad organizacional.</c:v>
                </c:pt>
                <c:pt idx="5">
                  <c:v>6. Afectar el logro de las metas y objetivos de varias unidades de la organización.</c:v>
                </c:pt>
                <c:pt idx="6">
                  <c:v>7. Afectar el logro de las metas y objetivos de toda la organización.</c:v>
                </c:pt>
                <c:pt idx="7">
                  <c:v>8. Afectar el cumplimiento de la misión de la organización.</c:v>
                </c:pt>
                <c:pt idx="8">
                  <c:v>9. Afectar el cumplimiento de la misión del sector al que pertenece la organización.</c:v>
                </c:pt>
                <c:pt idx="9">
                  <c:v>10. Generar pérdida de confianza en la organización.</c:v>
                </c:pt>
                <c:pt idx="10">
                  <c:v>12. Generar pérdida de recursos económicos a la organización.</c:v>
                </c:pt>
                <c:pt idx="11">
                  <c:v>13. Generar pérdida de información para la organización.</c:v>
                </c:pt>
                <c:pt idx="12">
                  <c:v>15. Afectar la calidad de vida de la comunidad (naturaleza de los productos / servicios). </c:v>
                </c:pt>
                <c:pt idx="13">
                  <c:v>21. Generar intervención de los órganos de control (Fiscalía, u otro ente).</c:v>
                </c:pt>
                <c:pt idx="14">
                  <c:v>22. Dar lugar a sanciones administrativas para los involucrados.</c:v>
                </c:pt>
                <c:pt idx="15">
                  <c:v>23. Dar lugar a sanciones penales para los involucrados.</c:v>
                </c:pt>
                <c:pt idx="16">
                  <c:v>26. Afectar la imagen nacional.</c:v>
                </c:pt>
                <c:pt idx="17">
                  <c:v>11. Generar pérdida de confianza en el sector al que pertenece la organización.</c:v>
                </c:pt>
                <c:pt idx="18">
                  <c:v>17. Poner en riesgo la salud de los habitantes de un sector de la comunidad.</c:v>
                </c:pt>
                <c:pt idx="19">
                  <c:v>20. Poner en riesgo de muerte a los habitantes de la comunidad.</c:v>
                </c:pt>
                <c:pt idx="20">
                  <c:v>25. Dar lugar a sanciones para la organización.</c:v>
                </c:pt>
                <c:pt idx="21">
                  <c:v>14. Afectar la calidad / costo de los productos / servicios que presta la organización.</c:v>
                </c:pt>
                <c:pt idx="22">
                  <c:v>16. Poner en riesgo la salud de los funcionarios de la organización.</c:v>
                </c:pt>
                <c:pt idx="23">
                  <c:v>19. Poner en riesgo de muerte a los funcionarios de la organización.</c:v>
                </c:pt>
                <c:pt idx="24">
                  <c:v>18. Poner en riesgo la salud de los habitantes de todo el país.</c:v>
                </c:pt>
                <c:pt idx="25">
                  <c:v>24. Dar lugar a sanciones fiscales (tributarias) para los involucrados.</c:v>
                </c:pt>
              </c:strCache>
            </c:strRef>
          </c:cat>
          <c:val>
            <c:numRef>
              <c:f>'Prob. - Impacto - Riesgo'!$M$19:$M$44</c:f>
              <c:numCache>
                <c:formatCode>0.0%</c:formatCode>
                <c:ptCount val="26"/>
                <c:pt idx="0">
                  <c:v>2</c:v>
                </c:pt>
                <c:pt idx="1">
                  <c:v>1</c:v>
                </c:pt>
                <c:pt idx="2">
                  <c:v>2</c:v>
                </c:pt>
                <c:pt idx="3">
                  <c:v>2</c:v>
                </c:pt>
                <c:pt idx="4">
                  <c:v>2</c:v>
                </c:pt>
                <c:pt idx="5">
                  <c:v>0</c:v>
                </c:pt>
                <c:pt idx="6">
                  <c:v>0</c:v>
                </c:pt>
                <c:pt idx="7">
                  <c:v>1</c:v>
                </c:pt>
                <c:pt idx="8">
                  <c:v>1</c:v>
                </c:pt>
                <c:pt idx="9">
                  <c:v>2</c:v>
                </c:pt>
                <c:pt idx="10">
                  <c:v>2</c:v>
                </c:pt>
                <c:pt idx="11">
                  <c:v>1</c:v>
                </c:pt>
                <c:pt idx="12">
                  <c:v>0</c:v>
                </c:pt>
                <c:pt idx="13">
                  <c:v>2</c:v>
                </c:pt>
                <c:pt idx="14">
                  <c:v>2</c:v>
                </c:pt>
                <c:pt idx="15">
                  <c:v>2</c:v>
                </c:pt>
                <c:pt idx="16">
                  <c:v>0</c:v>
                </c:pt>
                <c:pt idx="17">
                  <c:v>2</c:v>
                </c:pt>
                <c:pt idx="18">
                  <c:v>0</c:v>
                </c:pt>
                <c:pt idx="19">
                  <c:v>0</c:v>
                </c:pt>
                <c:pt idx="20">
                  <c:v>0</c:v>
                </c:pt>
                <c:pt idx="21">
                  <c:v>1</c:v>
                </c:pt>
                <c:pt idx="22">
                  <c:v>0</c:v>
                </c:pt>
                <c:pt idx="23">
                  <c:v>0</c:v>
                </c:pt>
                <c:pt idx="24">
                  <c:v>0</c:v>
                </c:pt>
                <c:pt idx="25">
                  <c:v>2</c:v>
                </c:pt>
              </c:numCache>
            </c:numRef>
          </c:val>
          <c:shape val="cylinder"/>
          <c:extLst>
            <c:ext xmlns:c16="http://schemas.microsoft.com/office/drawing/2014/chart" uri="{C3380CC4-5D6E-409C-BE32-E72D297353CC}">
              <c16:uniqueId val="{00000000-1D9D-40B9-85E1-C7A1174EA404}"/>
            </c:ext>
          </c:extLst>
        </c:ser>
        <c:dLbls>
          <c:showLegendKey val="0"/>
          <c:showVal val="0"/>
          <c:showCatName val="0"/>
          <c:showSerName val="0"/>
          <c:showPercent val="0"/>
          <c:showBubbleSize val="0"/>
        </c:dLbls>
        <c:gapWidth val="150"/>
        <c:shape val="box"/>
        <c:axId val="357509920"/>
        <c:axId val="357502080"/>
        <c:axId val="0"/>
      </c:bar3DChart>
      <c:catAx>
        <c:axId val="357509920"/>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2080"/>
        <c:crosses val="autoZero"/>
        <c:auto val="1"/>
        <c:lblAlgn val="ctr"/>
        <c:lblOffset val="100"/>
        <c:noMultiLvlLbl val="0"/>
      </c:catAx>
      <c:valAx>
        <c:axId val="357502080"/>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9920"/>
        <c:crosses val="autoZero"/>
        <c:crossBetween val="between"/>
        <c:majorUnit val="0.2"/>
        <c:minorUnit val="1.0000000000000002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Y" sz="1050" b="1"/>
              <a:t>Frecuencia de los factores que incrementan la probabilidad de los hechos de corrupción (N = 8)</a:t>
            </a:r>
          </a:p>
        </c:rich>
      </c:tx>
      <c:layout>
        <c:manualLayout>
          <c:xMode val="edge"/>
          <c:yMode val="edge"/>
          <c:x val="0.11017489343988368"/>
          <c:y val="4.7122555749322843E-3"/>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8157216274861914"/>
          <c:y val="8.5164022114836535E-2"/>
          <c:w val="0.49262340599707993"/>
          <c:h val="0.90113316542230937"/>
        </c:manualLayout>
      </c:layout>
      <c:bar3DChart>
        <c:barDir val="bar"/>
        <c:grouping val="clustered"/>
        <c:varyColors val="0"/>
        <c:ser>
          <c:idx val="0"/>
          <c:order val="0"/>
          <c:spPr>
            <a:solidFill>
              <a:srgbClr val="33996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 - Impacto - Riesgo'!$O$3:$O$15</c:f>
              <c:strCache>
                <c:ptCount val="13"/>
                <c:pt idx="0">
                  <c:v>b) Las actividades se realizan en un espacio físico carente de monitoreo o registro objetivo (audio y video).</c:v>
                </c:pt>
                <c:pt idx="1">
                  <c:v>f) El uso no controlado o evitación del producto resultante de las tareas, permite obtener importantes beneficios.</c:v>
                </c:pt>
                <c:pt idx="2">
                  <c:v>h) Las medidas de sanción por el uso no controlado o evitación del producto de las tareas, son muy leves y no desalientan dichas conductas.</c:v>
                </c:pt>
                <c:pt idx="3">
                  <c:v>j) El personal involucrado en las tareas no ha sido conscientizado sobre el impacto del uso no controlado o evitación del producto resultante.</c:v>
                </c:pt>
                <c:pt idx="4">
                  <c:v>a) La naturaleza de las actividades requiere un relacionamiento interpersonal directo entre las personas.</c:v>
                </c:pt>
                <c:pt idx="5">
                  <c:v>c) No se cuenta con mecanismos de control inicial para el desarrollo de las tareas, o son precarios. </c:v>
                </c:pt>
                <c:pt idx="6">
                  <c:v>d) No se cuenta con mecanismos de control intermedio en el proceso de desarrollo de las tareas, o son precarios. </c:v>
                </c:pt>
                <c:pt idx="7">
                  <c:v>e) No se cuenta con mecanismos de control del producto final resultante de las tareas, o son precarios. </c:v>
                </c:pt>
                <c:pt idx="8">
                  <c:v>k) El personal involucrado no fue informado de las sanciones por el uso no controlado o evitación del producto resultante.</c:v>
                </c:pt>
                <c:pt idx="9">
                  <c:v>l) No se cuenta con  protocolos de actuación para casos de uso no controlado o evitación del producto resultante de las tareas.</c:v>
                </c:pt>
                <c:pt idx="10">
                  <c:v>g) Se cuenta con mecanismos para sancionar el uso no controlado o evitación del producto de las tareas, pero las medidas no se aplican.</c:v>
                </c:pt>
                <c:pt idx="11">
                  <c:v>i) No se cuenta con mecanismos para sancionar los casos de uso no controlado o evitación del producto resultante de las tareas. </c:v>
                </c:pt>
                <c:pt idx="12">
                  <c:v>m) Los usuarios de los productos no están informados de los resultados que deben esperar y eventualmente reclamar.</c:v>
                </c:pt>
              </c:strCache>
            </c:strRef>
          </c:cat>
          <c:val>
            <c:numRef>
              <c:f>'Prob. - Impacto - Riesgo'!$P$3:$P$15</c:f>
              <c:numCache>
                <c:formatCode>General</c:formatCode>
                <c:ptCount val="13"/>
                <c:pt idx="0">
                  <c:v>1</c:v>
                </c:pt>
                <c:pt idx="1">
                  <c:v>1</c:v>
                </c:pt>
                <c:pt idx="2">
                  <c:v>1</c:v>
                </c:pt>
                <c:pt idx="3">
                  <c:v>1</c:v>
                </c:pt>
                <c:pt idx="4">
                  <c:v>2</c:v>
                </c:pt>
                <c:pt idx="5">
                  <c:v>2</c:v>
                </c:pt>
                <c:pt idx="6">
                  <c:v>2</c:v>
                </c:pt>
                <c:pt idx="7">
                  <c:v>1</c:v>
                </c:pt>
                <c:pt idx="8">
                  <c:v>0</c:v>
                </c:pt>
                <c:pt idx="9">
                  <c:v>1</c:v>
                </c:pt>
                <c:pt idx="10">
                  <c:v>1</c:v>
                </c:pt>
                <c:pt idx="11">
                  <c:v>1</c:v>
                </c:pt>
                <c:pt idx="12">
                  <c:v>0</c:v>
                </c:pt>
              </c:numCache>
            </c:numRef>
          </c:val>
          <c:extLst>
            <c:ext xmlns:c16="http://schemas.microsoft.com/office/drawing/2014/chart" uri="{C3380CC4-5D6E-409C-BE32-E72D297353CC}">
              <c16:uniqueId val="{00000000-0A5B-4ED5-B01C-491060D68B72}"/>
            </c:ext>
          </c:extLst>
        </c:ser>
        <c:dLbls>
          <c:showLegendKey val="0"/>
          <c:showVal val="0"/>
          <c:showCatName val="0"/>
          <c:showSerName val="0"/>
          <c:showPercent val="0"/>
          <c:showBubbleSize val="0"/>
        </c:dLbls>
        <c:gapWidth val="150"/>
        <c:shape val="box"/>
        <c:axId val="357510312"/>
        <c:axId val="357500512"/>
        <c:axId val="0"/>
      </c:bar3DChart>
      <c:catAx>
        <c:axId val="357510312"/>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0512"/>
        <c:crosses val="autoZero"/>
        <c:auto val="1"/>
        <c:lblAlgn val="ctr"/>
        <c:lblOffset val="100"/>
        <c:noMultiLvlLbl val="0"/>
      </c:catAx>
      <c:valAx>
        <c:axId val="357500512"/>
        <c:scaling>
          <c:orientation val="minMax"/>
          <c:max val="9"/>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10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Valores del Sub proceso 2.1</a:t>
            </a:r>
          </a:p>
        </c:rich>
      </c:tx>
      <c:layout>
        <c:manualLayout>
          <c:xMode val="edge"/>
          <c:yMode val="edge"/>
          <c:x val="0.26559988012548158"/>
          <c:y val="1.8518518518518517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514155343841688"/>
          <c:y val="0.1233796296296296"/>
          <c:w val="0.89485844656158309"/>
          <c:h val="0.75011519393409154"/>
        </c:manualLayout>
      </c:layout>
      <c:bar3DChart>
        <c:barDir val="col"/>
        <c:grouping val="percentStacked"/>
        <c:varyColors val="0"/>
        <c:ser>
          <c:idx val="0"/>
          <c:order val="0"/>
          <c:spPr>
            <a:solidFill>
              <a:schemeClr val="accent1"/>
            </a:solidFill>
            <a:ln>
              <a:noFill/>
            </a:ln>
            <a:effectLst/>
            <a:sp3d/>
          </c:spPr>
          <c:invertIfNegative val="0"/>
          <c:dPt>
            <c:idx val="0"/>
            <c:invertIfNegative val="0"/>
            <c:bubble3D val="0"/>
            <c:spPr>
              <a:solidFill>
                <a:srgbClr val="FFFF00"/>
              </a:solidFill>
              <a:ln>
                <a:noFill/>
              </a:ln>
              <a:effectLst/>
              <a:sp3d/>
            </c:spPr>
            <c:extLst>
              <c:ext xmlns:c16="http://schemas.microsoft.com/office/drawing/2014/chart" uri="{C3380CC4-5D6E-409C-BE32-E72D297353CC}">
                <c16:uniqueId val="{00000001-15AC-4766-BF06-07BCC74F1345}"/>
              </c:ext>
            </c:extLst>
          </c:dPt>
          <c:dPt>
            <c:idx val="1"/>
            <c:invertIfNegative val="0"/>
            <c:bubble3D val="0"/>
            <c:spPr>
              <a:solidFill>
                <a:srgbClr val="339966"/>
              </a:solidFill>
              <a:ln>
                <a:noFill/>
              </a:ln>
              <a:effectLst/>
              <a:sp3d/>
            </c:spPr>
            <c:extLst>
              <c:ext xmlns:c16="http://schemas.microsoft.com/office/drawing/2014/chart" uri="{C3380CC4-5D6E-409C-BE32-E72D297353CC}">
                <c16:uniqueId val="{00000003-15AC-4766-BF06-07BCC74F1345}"/>
              </c:ext>
            </c:extLst>
          </c:dPt>
          <c:dPt>
            <c:idx val="2"/>
            <c:invertIfNegative val="0"/>
            <c:bubble3D val="0"/>
            <c:spPr>
              <a:solidFill>
                <a:srgbClr val="FF3300"/>
              </a:solidFill>
              <a:ln>
                <a:noFill/>
              </a:ln>
              <a:effectLst/>
              <a:sp3d/>
            </c:spPr>
            <c:extLst>
              <c:ext xmlns:c16="http://schemas.microsoft.com/office/drawing/2014/chart" uri="{C3380CC4-5D6E-409C-BE32-E72D297353CC}">
                <c16:uniqueId val="{00000005-15AC-4766-BF06-07BCC74F1345}"/>
              </c:ext>
            </c:extLst>
          </c:dPt>
          <c:dLbls>
            <c:dLbl>
              <c:idx val="0"/>
              <c:layout>
                <c:manualLayout>
                  <c:x val="1.5346838551258441E-2"/>
                  <c:y val="-8.78023062622068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AC-4766-BF06-07BCC74F1345}"/>
                </c:ext>
              </c:extLst>
            </c:dLbl>
            <c:dLbl>
              <c:idx val="1"/>
              <c:layout>
                <c:manualLayout>
                  <c:x val="1.2277470841006697E-2"/>
                  <c:y val="0"/>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AC-4766-BF06-07BCC74F1345}"/>
                </c:ext>
              </c:extLst>
            </c:dLbl>
            <c:dLbl>
              <c:idx val="2"/>
              <c:layout>
                <c:manualLayout>
                  <c:x val="1.841620626151013E-2"/>
                  <c:y val="4.7892720306513406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AC-4766-BF06-07BCC74F134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(2)'!$BH$22:$BH$24</c:f>
              <c:strCache>
                <c:ptCount val="3"/>
                <c:pt idx="0">
                  <c:v>Porcentaje de impacto</c:v>
                </c:pt>
                <c:pt idx="1">
                  <c:v>Porcentaje de probabilidad</c:v>
                </c:pt>
                <c:pt idx="2">
                  <c:v>Porcentaje de riesgo</c:v>
                </c:pt>
              </c:strCache>
            </c:strRef>
          </c:cat>
          <c:val>
            <c:numRef>
              <c:f>'MRC MATRIZ (2)'!$BI$22:$BI$24</c:f>
              <c:numCache>
                <c:formatCode>0.0%</c:formatCode>
                <c:ptCount val="3"/>
                <c:pt idx="0">
                  <c:v>0.47222222222222221</c:v>
                </c:pt>
                <c:pt idx="1">
                  <c:v>0.61538461538461542</c:v>
                </c:pt>
                <c:pt idx="2">
                  <c:v>0.29059829059829062</c:v>
                </c:pt>
              </c:numCache>
            </c:numRef>
          </c:val>
          <c:extLst>
            <c:ext xmlns:c16="http://schemas.microsoft.com/office/drawing/2014/chart" uri="{C3380CC4-5D6E-409C-BE32-E72D297353CC}">
              <c16:uniqueId val="{00000006-15AC-4766-BF06-07BCC74F1345}"/>
            </c:ext>
          </c:extLst>
        </c:ser>
        <c:ser>
          <c:idx val="1"/>
          <c:order val="1"/>
          <c:spPr>
            <a:solidFill>
              <a:schemeClr val="bg1">
                <a:lumMod val="75000"/>
              </a:schemeClr>
            </a:solidFill>
            <a:ln>
              <a:noFill/>
            </a:ln>
            <a:effectLst/>
            <a:sp3d/>
          </c:spPr>
          <c:invertIfNegative val="0"/>
          <c:dLbls>
            <c:dLbl>
              <c:idx val="0"/>
              <c:layout>
                <c:manualLayout>
                  <c:x val="9.208103130755035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AC-4766-BF06-07BCC74F1345}"/>
                </c:ext>
              </c:extLst>
            </c:dLbl>
            <c:dLbl>
              <c:idx val="1"/>
              <c:layout>
                <c:manualLayout>
                  <c:x val="1.8416206261510071E-2"/>
                  <c:y val="-4.39011531311034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AC-4766-BF06-07BCC74F1345}"/>
                </c:ext>
              </c:extLst>
            </c:dLbl>
            <c:dLbl>
              <c:idx val="2"/>
              <c:layout>
                <c:manualLayout>
                  <c:x val="1.8416206261510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AC-4766-BF06-07BCC74F134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(2)'!$BH$22:$BH$24</c:f>
              <c:strCache>
                <c:ptCount val="3"/>
                <c:pt idx="0">
                  <c:v>Porcentaje de impacto</c:v>
                </c:pt>
                <c:pt idx="1">
                  <c:v>Porcentaje de probabilidad</c:v>
                </c:pt>
                <c:pt idx="2">
                  <c:v>Porcentaje de riesgo</c:v>
                </c:pt>
              </c:strCache>
            </c:strRef>
          </c:cat>
          <c:val>
            <c:numRef>
              <c:f>'MRC MATRIZ (2)'!$BJ$22:$BJ$24</c:f>
              <c:numCache>
                <c:formatCode>0.0%</c:formatCode>
                <c:ptCount val="3"/>
                <c:pt idx="0">
                  <c:v>0.52777777777777779</c:v>
                </c:pt>
                <c:pt idx="1">
                  <c:v>0.38461538461538458</c:v>
                </c:pt>
                <c:pt idx="2">
                  <c:v>0.70940170940170932</c:v>
                </c:pt>
              </c:numCache>
            </c:numRef>
          </c:val>
          <c:extLst>
            <c:ext xmlns:c16="http://schemas.microsoft.com/office/drawing/2014/chart" uri="{C3380CC4-5D6E-409C-BE32-E72D297353CC}">
              <c16:uniqueId val="{0000000A-15AC-4766-BF06-07BCC74F1345}"/>
            </c:ext>
          </c:extLst>
        </c:ser>
        <c:dLbls>
          <c:showLegendKey val="0"/>
          <c:showVal val="0"/>
          <c:showCatName val="0"/>
          <c:showSerName val="0"/>
          <c:showPercent val="0"/>
          <c:showBubbleSize val="0"/>
        </c:dLbls>
        <c:gapWidth val="150"/>
        <c:shape val="cylinder"/>
        <c:axId val="351387224"/>
        <c:axId val="351380952"/>
        <c:axId val="0"/>
      </c:bar3DChart>
      <c:catAx>
        <c:axId val="3513872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0952"/>
        <c:crosses val="autoZero"/>
        <c:auto val="1"/>
        <c:lblAlgn val="ctr"/>
        <c:lblOffset val="100"/>
        <c:noMultiLvlLbl val="0"/>
      </c:catAx>
      <c:valAx>
        <c:axId val="351380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7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200" b="1">
                <a:solidFill>
                  <a:sysClr val="windowText" lastClr="000000"/>
                </a:solidFill>
              </a:rPr>
              <a:t>Porcentajes del Mapeo de riesgo de corrupción</a:t>
            </a:r>
          </a:p>
        </c:rich>
      </c:tx>
      <c:layout>
        <c:manualLayout>
          <c:xMode val="edge"/>
          <c:yMode val="edge"/>
          <c:x val="0.18677283359255384"/>
          <c:y val="2.5367494755340121E-2"/>
        </c:manualLayout>
      </c:layout>
      <c:overlay val="0"/>
      <c:spPr>
        <a:noFill/>
        <a:ln>
          <a:noFill/>
        </a:ln>
        <a:effectLst/>
      </c:spPr>
    </c:title>
    <c:autoTitleDeleted val="0"/>
    <c:view3D>
      <c:rotX val="15"/>
      <c:rotY val="2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5589298972337173E-2"/>
          <c:y val="0.1121559643171475"/>
          <c:w val="0.93441070102766277"/>
          <c:h val="0.71437471712744471"/>
        </c:manualLayout>
      </c:layout>
      <c:bar3DChart>
        <c:barDir val="col"/>
        <c:grouping val="percentStacked"/>
        <c:varyColors val="0"/>
        <c:ser>
          <c:idx val="0"/>
          <c:order val="0"/>
          <c:spPr>
            <a:solidFill>
              <a:schemeClr val="accent1"/>
            </a:solidFill>
            <a:ln>
              <a:noFill/>
            </a:ln>
            <a:effectLst/>
            <a:sp3d/>
          </c:spPr>
          <c:invertIfNegative val="0"/>
          <c:dPt>
            <c:idx val="0"/>
            <c:invertIfNegative val="0"/>
            <c:bubble3D val="0"/>
            <c:spPr>
              <a:solidFill>
                <a:srgbClr val="FFFF66"/>
              </a:solidFill>
              <a:ln>
                <a:noFill/>
              </a:ln>
              <a:effectLst/>
              <a:sp3d/>
            </c:spPr>
            <c:extLst>
              <c:ext xmlns:c16="http://schemas.microsoft.com/office/drawing/2014/chart" uri="{C3380CC4-5D6E-409C-BE32-E72D297353CC}">
                <c16:uniqueId val="{00000001-1DBE-4339-9E5F-CBC6937FC19C}"/>
              </c:ext>
            </c:extLst>
          </c:dPt>
          <c:dPt>
            <c:idx val="1"/>
            <c:invertIfNegative val="0"/>
            <c:bubble3D val="0"/>
            <c:spPr>
              <a:solidFill>
                <a:srgbClr val="339966"/>
              </a:solidFill>
              <a:ln>
                <a:noFill/>
              </a:ln>
              <a:effectLst/>
              <a:sp3d/>
            </c:spPr>
            <c:extLst>
              <c:ext xmlns:c16="http://schemas.microsoft.com/office/drawing/2014/chart" uri="{C3380CC4-5D6E-409C-BE32-E72D297353CC}">
                <c16:uniqueId val="{00000003-1DBE-4339-9E5F-CBC6937FC19C}"/>
              </c:ext>
            </c:extLst>
          </c:dPt>
          <c:dPt>
            <c:idx val="2"/>
            <c:invertIfNegative val="0"/>
            <c:bubble3D val="0"/>
            <c:spPr>
              <a:solidFill>
                <a:srgbClr val="FF3300"/>
              </a:solidFill>
              <a:ln>
                <a:noFill/>
              </a:ln>
              <a:effectLst/>
              <a:sp3d/>
            </c:spPr>
            <c:extLst>
              <c:ext xmlns:c16="http://schemas.microsoft.com/office/drawing/2014/chart" uri="{C3380CC4-5D6E-409C-BE32-E72D297353CC}">
                <c16:uniqueId val="{00000005-1DBE-4339-9E5F-CBC6937FC19C}"/>
              </c:ext>
            </c:extLst>
          </c:dPt>
          <c:dLbls>
            <c:dLbl>
              <c:idx val="0"/>
              <c:layout>
                <c:manualLayout>
                  <c:x val="9.5238095238095247E-3"/>
                  <c:y val="-8.4875562720133283E-17"/>
                </c:manualLayout>
              </c:layout>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BE-4339-9E5F-CBC6937FC19C}"/>
                </c:ext>
              </c:extLst>
            </c:dLbl>
            <c:dLbl>
              <c:idx val="1"/>
              <c:layout>
                <c:manualLayout>
                  <c:x val="1.1904761904761904E-2"/>
                  <c:y val="8.4875562720133283E-17"/>
                </c:manualLayout>
              </c:layout>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BE-4339-9E5F-CBC6937FC19C}"/>
                </c:ext>
              </c:extLst>
            </c:dLbl>
            <c:dLbl>
              <c:idx val="2"/>
              <c:layout>
                <c:manualLayout>
                  <c:x val="1.9047619047619136E-2"/>
                  <c:y val="0"/>
                </c:manualLayout>
              </c:layout>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BE-4339-9E5F-CBC6937FC19C}"/>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 - Impacto - Riesgo'!$F$13:$F$15</c:f>
              <c:strCache>
                <c:ptCount val="3"/>
                <c:pt idx="0">
                  <c:v>Porcentaje promedio de posible impacto</c:v>
                </c:pt>
                <c:pt idx="1">
                  <c:v>Porcentaje promedio de probabilidad de ocurrencia</c:v>
                </c:pt>
                <c:pt idx="2">
                  <c:v>Porcentaje promedio de riesgo de corrupción</c:v>
                </c:pt>
              </c:strCache>
            </c:strRef>
          </c:cat>
          <c:val>
            <c:numRef>
              <c:f>'Prob. - Impacto - Riesgo'!$G$13:$G$15</c:f>
              <c:numCache>
                <c:formatCode>0.0%</c:formatCode>
                <c:ptCount val="3"/>
                <c:pt idx="0">
                  <c:v>0.86111111111111116</c:v>
                </c:pt>
                <c:pt idx="1">
                  <c:v>1.0769230769230769</c:v>
                </c:pt>
                <c:pt idx="2">
                  <c:v>0.47008547008547008</c:v>
                </c:pt>
              </c:numCache>
            </c:numRef>
          </c:val>
          <c:extLst>
            <c:ext xmlns:c16="http://schemas.microsoft.com/office/drawing/2014/chart" uri="{C3380CC4-5D6E-409C-BE32-E72D297353CC}">
              <c16:uniqueId val="{00000006-1DBE-4339-9E5F-CBC6937FC19C}"/>
            </c:ext>
          </c:extLst>
        </c:ser>
        <c:ser>
          <c:idx val="1"/>
          <c:order val="1"/>
          <c:spPr>
            <a:solidFill>
              <a:schemeClr val="bg1">
                <a:lumMod val="85000"/>
              </a:schemeClr>
            </a:solidFill>
            <a:ln>
              <a:noFill/>
            </a:ln>
            <a:effectLst/>
            <a:sp3d/>
          </c:spPr>
          <c:invertIfNegative val="0"/>
          <c:dPt>
            <c:idx val="0"/>
            <c:invertIfNegative val="0"/>
            <c:bubble3D val="0"/>
            <c:extLst>
              <c:ext xmlns:c16="http://schemas.microsoft.com/office/drawing/2014/chart" uri="{C3380CC4-5D6E-409C-BE32-E72D297353CC}">
                <c16:uniqueId val="{00000007-1DBE-4339-9E5F-CBC6937FC19C}"/>
              </c:ext>
            </c:extLst>
          </c:dPt>
          <c:dPt>
            <c:idx val="1"/>
            <c:invertIfNegative val="0"/>
            <c:bubble3D val="0"/>
            <c:extLst>
              <c:ext xmlns:c16="http://schemas.microsoft.com/office/drawing/2014/chart" uri="{C3380CC4-5D6E-409C-BE32-E72D297353CC}">
                <c16:uniqueId val="{00000008-1DBE-4339-9E5F-CBC6937FC19C}"/>
              </c:ext>
            </c:extLst>
          </c:dPt>
          <c:dPt>
            <c:idx val="2"/>
            <c:invertIfNegative val="0"/>
            <c:bubble3D val="0"/>
            <c:extLst>
              <c:ext xmlns:c16="http://schemas.microsoft.com/office/drawing/2014/chart" uri="{C3380CC4-5D6E-409C-BE32-E72D297353CC}">
                <c16:uniqueId val="{00000009-1DBE-4339-9E5F-CBC6937FC19C}"/>
              </c:ext>
            </c:extLst>
          </c:dPt>
          <c:dLbls>
            <c:dLbl>
              <c:idx val="0"/>
              <c:layout>
                <c:manualLayout>
                  <c:x val="1.1904761904761904E-2"/>
                  <c:y val="4.62962962962954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DBE-4339-9E5F-CBC6937FC19C}"/>
                </c:ext>
              </c:extLst>
            </c:dLbl>
            <c:dLbl>
              <c:idx val="1"/>
              <c:layout>
                <c:manualLayout>
                  <c:x val="1.4285714285714285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DBE-4339-9E5F-CBC6937FC19C}"/>
                </c:ext>
              </c:extLst>
            </c:dLbl>
            <c:dLbl>
              <c:idx val="2"/>
              <c:layout>
                <c:manualLayout>
                  <c:x val="1.190476190476190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DBE-4339-9E5F-CBC6937FC19C}"/>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 - Impacto - Riesgo'!$F$13:$F$15</c:f>
              <c:strCache>
                <c:ptCount val="3"/>
                <c:pt idx="0">
                  <c:v>Porcentaje promedio de posible impacto</c:v>
                </c:pt>
                <c:pt idx="1">
                  <c:v>Porcentaje promedio de probabilidad de ocurrencia</c:v>
                </c:pt>
                <c:pt idx="2">
                  <c:v>Porcentaje promedio de riesgo de corrupción</c:v>
                </c:pt>
              </c:strCache>
            </c:strRef>
          </c:cat>
          <c:val>
            <c:numRef>
              <c:f>'Prob. - Impacto - Riesgo'!$H$13:$H$15</c:f>
              <c:numCache>
                <c:formatCode>0.0%</c:formatCode>
                <c:ptCount val="3"/>
                <c:pt idx="0">
                  <c:v>0.13888888888888884</c:v>
                </c:pt>
                <c:pt idx="1">
                  <c:v>-7.6923076923076872E-2</c:v>
                </c:pt>
                <c:pt idx="2">
                  <c:v>0.52991452991452992</c:v>
                </c:pt>
              </c:numCache>
            </c:numRef>
          </c:val>
          <c:extLst>
            <c:ext xmlns:c16="http://schemas.microsoft.com/office/drawing/2014/chart" uri="{C3380CC4-5D6E-409C-BE32-E72D297353CC}">
              <c16:uniqueId val="{0000000A-1DBE-4339-9E5F-CBC6937FC19C}"/>
            </c:ext>
          </c:extLst>
        </c:ser>
        <c:dLbls>
          <c:showLegendKey val="0"/>
          <c:showVal val="0"/>
          <c:showCatName val="0"/>
          <c:showSerName val="0"/>
          <c:showPercent val="0"/>
          <c:showBubbleSize val="0"/>
        </c:dLbls>
        <c:gapWidth val="150"/>
        <c:shape val="cylinder"/>
        <c:axId val="357510704"/>
        <c:axId val="357498944"/>
        <c:axId val="0"/>
      </c:bar3DChart>
      <c:catAx>
        <c:axId val="35751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498944"/>
        <c:crosses val="autoZero"/>
        <c:auto val="1"/>
        <c:lblAlgn val="ctr"/>
        <c:lblOffset val="100"/>
        <c:noMultiLvlLbl val="0"/>
      </c:catAx>
      <c:valAx>
        <c:axId val="357498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10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Y" sz="1050" b="1" i="0" baseline="0">
                <a:effectLst/>
              </a:rPr>
              <a:t>Frecuencia de los factores de Impacto de los riesgo de corrupción (N = 8)</a:t>
            </a:r>
            <a:endParaRPr lang="es-ES" sz="1050">
              <a:effectLst/>
            </a:endParaRPr>
          </a:p>
        </c:rich>
      </c:tx>
      <c:layout>
        <c:manualLayout>
          <c:xMode val="edge"/>
          <c:yMode val="edge"/>
          <c:x val="0.21199209649355627"/>
          <c:y val="5.3037537003600499E-3"/>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8751478591412956"/>
          <c:y val="7.2309895931022938E-2"/>
          <c:w val="0.49224155638716077"/>
          <c:h val="0.91840630102424048"/>
        </c:manualLayout>
      </c:layout>
      <c:bar3DChart>
        <c:barDir val="bar"/>
        <c:grouping val="clustered"/>
        <c:varyColors val="0"/>
        <c:ser>
          <c:idx val="0"/>
          <c:order val="0"/>
          <c:spPr>
            <a:solidFill>
              <a:srgbClr val="F6E54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 - Impacto - Riesgo'!$O$19:$O$44</c:f>
              <c:strCache>
                <c:ptCount val="26"/>
                <c:pt idx="0">
                  <c:v>1. Implicar al funcionario responsable del proceso afectado.</c:v>
                </c:pt>
                <c:pt idx="1">
                  <c:v>2. Implicar a los funcionarios de una unidad organizacional.</c:v>
                </c:pt>
                <c:pt idx="2">
                  <c:v>3. Implicar a los funcionarios de varias unidades de la organización.</c:v>
                </c:pt>
                <c:pt idx="3">
                  <c:v>4. Afectar el logro de las metas y objetivos del proceso.</c:v>
                </c:pt>
                <c:pt idx="4">
                  <c:v>5. Afectar el logro de las metas y objetivos de una unidad organizacional.</c:v>
                </c:pt>
                <c:pt idx="5">
                  <c:v>6. Afectar el logro de las metas y objetivos de varias unidades de la organización.</c:v>
                </c:pt>
                <c:pt idx="6">
                  <c:v>7. Afectar el logro de las metas y objetivos de toda la organización.</c:v>
                </c:pt>
                <c:pt idx="7">
                  <c:v>8. Afectar el cumplimiento de la misión de la organización.</c:v>
                </c:pt>
                <c:pt idx="8">
                  <c:v>9. Afectar el cumplimiento de la misión del sector al que pertenece la organización.</c:v>
                </c:pt>
                <c:pt idx="9">
                  <c:v>10. Generar pérdida de confianza en la organización.</c:v>
                </c:pt>
                <c:pt idx="10">
                  <c:v>12. Generar pérdida de recursos económicos a la organización.</c:v>
                </c:pt>
                <c:pt idx="11">
                  <c:v>13. Generar pérdida de información para la organización.</c:v>
                </c:pt>
                <c:pt idx="12">
                  <c:v>15. Afectar la calidad de vida de la comunidad (naturaleza de los productos / servicios). </c:v>
                </c:pt>
                <c:pt idx="13">
                  <c:v>21. Generar intervención de los órganos de control (Fiscalía, u otro ente).</c:v>
                </c:pt>
                <c:pt idx="14">
                  <c:v>22. Dar lugar a sanciones administrativas para los involucrados.</c:v>
                </c:pt>
                <c:pt idx="15">
                  <c:v>23. Dar lugar a sanciones penales para los involucrados.</c:v>
                </c:pt>
                <c:pt idx="16">
                  <c:v>26. Afectar la imagen nacional.</c:v>
                </c:pt>
                <c:pt idx="17">
                  <c:v>11. Generar pérdida de confianza en el sector al que pertenece la organización.</c:v>
                </c:pt>
                <c:pt idx="18">
                  <c:v>17. Poner en riesgo la salud de los habitantes de un sector de la comunidad.</c:v>
                </c:pt>
                <c:pt idx="19">
                  <c:v>20. Poner en riesgo de muerte a los habitantes de la comunidad.</c:v>
                </c:pt>
                <c:pt idx="20">
                  <c:v>25. Dar lugar a sanciones para la organización.</c:v>
                </c:pt>
                <c:pt idx="21">
                  <c:v>14. Afectar la calidad / costo de los productos / servicios que presta la organización.</c:v>
                </c:pt>
                <c:pt idx="22">
                  <c:v>16. Poner en riesgo la salud de los funcionarios de la organización.</c:v>
                </c:pt>
                <c:pt idx="23">
                  <c:v>19. Poner en riesgo de muerte a los funcionarios de la organización.</c:v>
                </c:pt>
                <c:pt idx="24">
                  <c:v>18. Poner en riesgo la salud de los habitantes de todo el país.</c:v>
                </c:pt>
                <c:pt idx="25">
                  <c:v>24. Dar lugar a sanciones fiscales (tributarias) para los involucrados.</c:v>
                </c:pt>
              </c:strCache>
            </c:strRef>
          </c:cat>
          <c:val>
            <c:numRef>
              <c:f>'Prob. - Impacto - Riesgo'!$P$19:$P$44</c:f>
              <c:numCache>
                <c:formatCode>General</c:formatCode>
                <c:ptCount val="26"/>
                <c:pt idx="0">
                  <c:v>2</c:v>
                </c:pt>
                <c:pt idx="1">
                  <c:v>1</c:v>
                </c:pt>
                <c:pt idx="2">
                  <c:v>2</c:v>
                </c:pt>
                <c:pt idx="3">
                  <c:v>2</c:v>
                </c:pt>
                <c:pt idx="4">
                  <c:v>2</c:v>
                </c:pt>
                <c:pt idx="5">
                  <c:v>0</c:v>
                </c:pt>
                <c:pt idx="6">
                  <c:v>0</c:v>
                </c:pt>
                <c:pt idx="7">
                  <c:v>1</c:v>
                </c:pt>
                <c:pt idx="8">
                  <c:v>1</c:v>
                </c:pt>
                <c:pt idx="9">
                  <c:v>2</c:v>
                </c:pt>
                <c:pt idx="10">
                  <c:v>2</c:v>
                </c:pt>
                <c:pt idx="11">
                  <c:v>1</c:v>
                </c:pt>
                <c:pt idx="12">
                  <c:v>0</c:v>
                </c:pt>
                <c:pt idx="13">
                  <c:v>2</c:v>
                </c:pt>
                <c:pt idx="14">
                  <c:v>2</c:v>
                </c:pt>
                <c:pt idx="15">
                  <c:v>2</c:v>
                </c:pt>
                <c:pt idx="16">
                  <c:v>0</c:v>
                </c:pt>
                <c:pt idx="17">
                  <c:v>2</c:v>
                </c:pt>
                <c:pt idx="18">
                  <c:v>0</c:v>
                </c:pt>
                <c:pt idx="19">
                  <c:v>0</c:v>
                </c:pt>
                <c:pt idx="20">
                  <c:v>0</c:v>
                </c:pt>
                <c:pt idx="21">
                  <c:v>1</c:v>
                </c:pt>
                <c:pt idx="22">
                  <c:v>0</c:v>
                </c:pt>
                <c:pt idx="23">
                  <c:v>0</c:v>
                </c:pt>
                <c:pt idx="24">
                  <c:v>0</c:v>
                </c:pt>
                <c:pt idx="25">
                  <c:v>2</c:v>
                </c:pt>
              </c:numCache>
            </c:numRef>
          </c:val>
          <c:extLst>
            <c:ext xmlns:c16="http://schemas.microsoft.com/office/drawing/2014/chart" uri="{C3380CC4-5D6E-409C-BE32-E72D297353CC}">
              <c16:uniqueId val="{00000000-7D53-46EF-B3F8-F2C3B81F2257}"/>
            </c:ext>
          </c:extLst>
        </c:ser>
        <c:dLbls>
          <c:showLegendKey val="0"/>
          <c:showVal val="0"/>
          <c:showCatName val="0"/>
          <c:showSerName val="0"/>
          <c:showPercent val="0"/>
          <c:showBubbleSize val="0"/>
        </c:dLbls>
        <c:gapWidth val="150"/>
        <c:shape val="box"/>
        <c:axId val="357500904"/>
        <c:axId val="357503648"/>
        <c:axId val="0"/>
      </c:bar3DChart>
      <c:catAx>
        <c:axId val="35750090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3648"/>
        <c:crosses val="autoZero"/>
        <c:auto val="1"/>
        <c:lblAlgn val="ctr"/>
        <c:lblOffset val="100"/>
        <c:noMultiLvlLbl val="0"/>
      </c:catAx>
      <c:valAx>
        <c:axId val="357503648"/>
        <c:scaling>
          <c:orientation val="minMax"/>
          <c:max val="9"/>
          <c:min val="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0904"/>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050" b="1"/>
              <a:t>Puntajes de riesgo de corrupción en los sub procesos analizados (N = 2.340)</a:t>
            </a:r>
          </a:p>
        </c:rich>
      </c:tx>
      <c:layout>
        <c:manualLayout>
          <c:xMode val="edge"/>
          <c:yMode val="edge"/>
          <c:x val="0.20994903766577552"/>
          <c:y val="1.3888888888888888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3966932892138005"/>
          <c:y val="0.18543999708369785"/>
          <c:w val="0.52713981750677752"/>
          <c:h val="0.81456000291630215"/>
        </c:manualLayout>
      </c:layout>
      <c:bar3DChart>
        <c:barDir val="bar"/>
        <c:grouping val="clustered"/>
        <c:varyColors val="0"/>
        <c:ser>
          <c:idx val="0"/>
          <c:order val="0"/>
          <c:spPr>
            <a:solidFill>
              <a:srgbClr val="FF000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 - Impacto - Riesgo'!$T$3:$T$10</c:f>
              <c:strCache>
                <c:ptCount val="5"/>
                <c:pt idx="0">
                  <c:v>Gestión contable </c:v>
                </c:pt>
                <c:pt idx="4">
                  <c:v>Gestión de Tesorería</c:v>
                </c:pt>
              </c:strCache>
            </c:strRef>
          </c:cat>
          <c:val>
            <c:numRef>
              <c:f>'Prob. - Impacto - Riesgo'!$U$3:$U$10</c:f>
              <c:numCache>
                <c:formatCode>#,##0</c:formatCode>
                <c:ptCount val="8"/>
                <c:pt idx="0">
                  <c:v>420</c:v>
                </c:pt>
                <c:pt idx="1">
                  <c:v>0</c:v>
                </c:pt>
                <c:pt idx="2">
                  <c:v>0</c:v>
                </c:pt>
                <c:pt idx="3">
                  <c:v>0</c:v>
                </c:pt>
                <c:pt idx="4">
                  <c:v>680</c:v>
                </c:pt>
                <c:pt idx="5">
                  <c:v>0</c:v>
                </c:pt>
                <c:pt idx="6">
                  <c:v>0</c:v>
                </c:pt>
                <c:pt idx="7">
                  <c:v>0</c:v>
                </c:pt>
              </c:numCache>
            </c:numRef>
          </c:val>
          <c:extLst>
            <c:ext xmlns:c16="http://schemas.microsoft.com/office/drawing/2014/chart" uri="{C3380CC4-5D6E-409C-BE32-E72D297353CC}">
              <c16:uniqueId val="{00000000-8016-42BD-AF35-06BEFED2DE09}"/>
            </c:ext>
          </c:extLst>
        </c:ser>
        <c:dLbls>
          <c:showLegendKey val="0"/>
          <c:showVal val="0"/>
          <c:showCatName val="0"/>
          <c:showSerName val="0"/>
          <c:showPercent val="0"/>
          <c:showBubbleSize val="0"/>
        </c:dLbls>
        <c:gapWidth val="150"/>
        <c:shape val="box"/>
        <c:axId val="357509136"/>
        <c:axId val="357504432"/>
        <c:axId val="0"/>
      </c:bar3DChart>
      <c:catAx>
        <c:axId val="357509136"/>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4432"/>
        <c:crosses val="autoZero"/>
        <c:auto val="1"/>
        <c:lblAlgn val="ctr"/>
        <c:lblOffset val="100"/>
        <c:noMultiLvlLbl val="0"/>
      </c:catAx>
      <c:valAx>
        <c:axId val="3575044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9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050" b="1"/>
              <a:t>Porcentajes de riesgo de corrupción en los sub procesos analizados </a:t>
            </a:r>
            <a:r>
              <a:rPr lang="es-PY" sz="1050" b="1" i="0" u="none" strike="noStrike" baseline="0">
                <a:effectLst/>
              </a:rPr>
              <a:t>(N = 8)</a:t>
            </a:r>
            <a:endParaRPr lang="es-ES" sz="1050" b="1"/>
          </a:p>
        </c:rich>
      </c:tx>
      <c:layout>
        <c:manualLayout>
          <c:xMode val="edge"/>
          <c:yMode val="edge"/>
          <c:x val="0.21158682634730538"/>
          <c:y val="1.3888888888888888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4142451317836767"/>
          <c:y val="0.13226188224572188"/>
          <c:w val="0.5230103965297751"/>
          <c:h val="0.867738117754278"/>
        </c:manualLayout>
      </c:layout>
      <c:bar3DChart>
        <c:barDir val="bar"/>
        <c:grouping val="clustered"/>
        <c:varyColors val="0"/>
        <c:ser>
          <c:idx val="0"/>
          <c:order val="0"/>
          <c:spPr>
            <a:solidFill>
              <a:srgbClr val="FF000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 - Impacto - Riesgo'!$X$3:$X$10</c:f>
              <c:strCache>
                <c:ptCount val="5"/>
                <c:pt idx="0">
                  <c:v>Gestión contable </c:v>
                </c:pt>
                <c:pt idx="4">
                  <c:v>Gestión de Tesorería</c:v>
                </c:pt>
              </c:strCache>
            </c:strRef>
          </c:cat>
          <c:val>
            <c:numRef>
              <c:f>'Prob. - Impacto - Riesgo'!$Y$3:$Y$10</c:f>
              <c:numCache>
                <c:formatCode>0.0%</c:formatCode>
                <c:ptCount val="8"/>
                <c:pt idx="0">
                  <c:v>0.17948717948717949</c:v>
                </c:pt>
                <c:pt idx="1">
                  <c:v>0</c:v>
                </c:pt>
                <c:pt idx="2">
                  <c:v>0</c:v>
                </c:pt>
                <c:pt idx="3">
                  <c:v>0</c:v>
                </c:pt>
                <c:pt idx="4">
                  <c:v>0.29059829059829062</c:v>
                </c:pt>
                <c:pt idx="5">
                  <c:v>0</c:v>
                </c:pt>
                <c:pt idx="6">
                  <c:v>0</c:v>
                </c:pt>
                <c:pt idx="7">
                  <c:v>0</c:v>
                </c:pt>
              </c:numCache>
            </c:numRef>
          </c:val>
          <c:shape val="cylinder"/>
          <c:extLst>
            <c:ext xmlns:c16="http://schemas.microsoft.com/office/drawing/2014/chart" uri="{C3380CC4-5D6E-409C-BE32-E72D297353CC}">
              <c16:uniqueId val="{00000000-02D5-405D-8978-CE8E610606B6}"/>
            </c:ext>
          </c:extLst>
        </c:ser>
        <c:dLbls>
          <c:showLegendKey val="0"/>
          <c:showVal val="0"/>
          <c:showCatName val="0"/>
          <c:showSerName val="0"/>
          <c:showPercent val="0"/>
          <c:showBubbleSize val="0"/>
        </c:dLbls>
        <c:gapWidth val="150"/>
        <c:shape val="box"/>
        <c:axId val="357508352"/>
        <c:axId val="357504824"/>
        <c:axId val="0"/>
      </c:bar3DChart>
      <c:catAx>
        <c:axId val="357508352"/>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4824"/>
        <c:crosses val="autoZero"/>
        <c:auto val="1"/>
        <c:lblAlgn val="ctr"/>
        <c:lblOffset val="100"/>
        <c:noMultiLvlLbl val="0"/>
      </c:catAx>
      <c:valAx>
        <c:axId val="35750482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8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050" b="1"/>
              <a:t>Acciones para erradicar o mitigar los riesgos de corrupción y número de sub procesos a los que aplican (N = 8)</a:t>
            </a:r>
          </a:p>
        </c:rich>
      </c:tx>
      <c:layout>
        <c:manualLayout>
          <c:xMode val="edge"/>
          <c:yMode val="edge"/>
          <c:x val="0.10667298200352943"/>
          <c:y val="0"/>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8709062284449939"/>
          <c:y val="4.7536131063960915E-2"/>
          <c:w val="0.49370784176721938"/>
          <c:h val="0.94443251293855079"/>
        </c:manualLayout>
      </c:layout>
      <c:bar3DChart>
        <c:barDir val="bar"/>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 de mitigación'!$C$3:$C$38</c:f>
              <c:strCache>
                <c:ptCount val="4"/>
                <c:pt idx="0">
                  <c:v> Elaboración de manual de procedimientos para el area de contabilidad.Charlas de concentización sobre los principios y valores éticos. </c:v>
                </c:pt>
                <c:pt idx="1">
                  <c:v> Charlas de concentización sobre los principios y valores éticos. </c:v>
                </c:pt>
                <c:pt idx="2">
                  <c:v> Elaboración de manual de procedimientos para el area de Tesorería. </c:v>
                </c:pt>
                <c:pt idx="3">
                  <c:v>Charlas de concentización sobre los principios y valores éticos. </c:v>
                </c:pt>
              </c:strCache>
            </c:strRef>
          </c:cat>
          <c:val>
            <c:numRef>
              <c:f>'Acciones de mitigación'!$D$3:$D$38</c:f>
              <c:numCache>
                <c:formatCode>#,##0</c:formatCode>
                <c:ptCount val="36"/>
                <c:pt idx="0">
                  <c:v>1.1000000000000001</c:v>
                </c:pt>
                <c:pt idx="1">
                  <c:v>1</c:v>
                </c:pt>
                <c:pt idx="2">
                  <c:v>2</c:v>
                </c:pt>
                <c:pt idx="3">
                  <c:v>2</c:v>
                </c:pt>
              </c:numCache>
            </c:numRef>
          </c:val>
          <c:extLst>
            <c:ext xmlns:c16="http://schemas.microsoft.com/office/drawing/2014/chart" uri="{C3380CC4-5D6E-409C-BE32-E72D297353CC}">
              <c16:uniqueId val="{00000000-0BB0-4E9D-A841-432A0AC1E6E5}"/>
            </c:ext>
          </c:extLst>
        </c:ser>
        <c:dLbls>
          <c:showLegendKey val="0"/>
          <c:showVal val="0"/>
          <c:showCatName val="0"/>
          <c:showSerName val="0"/>
          <c:showPercent val="0"/>
          <c:showBubbleSize val="0"/>
        </c:dLbls>
        <c:gapWidth val="150"/>
        <c:shape val="box"/>
        <c:axId val="357507176"/>
        <c:axId val="357506000"/>
        <c:axId val="0"/>
      </c:bar3DChart>
      <c:catAx>
        <c:axId val="357507176"/>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6000"/>
        <c:crosses val="autoZero"/>
        <c:auto val="1"/>
        <c:lblAlgn val="ctr"/>
        <c:lblOffset val="100"/>
        <c:noMultiLvlLbl val="0"/>
      </c:catAx>
      <c:valAx>
        <c:axId val="357506000"/>
        <c:scaling>
          <c:orientation val="minMax"/>
          <c:max val="7"/>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7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050" b="1"/>
              <a:t>Acciones para erradicar o mitigar los riesgos de corrupción y número de sub procesos a los que aplican (N = 8)</a:t>
            </a:r>
          </a:p>
        </c:rich>
      </c:tx>
      <c:layout>
        <c:manualLayout>
          <c:xMode val="edge"/>
          <c:yMode val="edge"/>
          <c:x val="0.10667298200352943"/>
          <c:y val="0"/>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6602606308170524"/>
          <c:y val="3.9915353423393064E-2"/>
          <c:w val="0.50508440604480753"/>
          <c:h val="0.95171622284291479"/>
        </c:manualLayout>
      </c:layout>
      <c:bar3DChart>
        <c:barDir val="bar"/>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 de mitigación'!$C$42:$C$77</c:f>
              <c:strCache>
                <c:ptCount val="4"/>
                <c:pt idx="0">
                  <c:v> Elaboración de manual de procedimientos para el area de contabilidad.Charlas de concentización sobre los principios y valores éticos. </c:v>
                </c:pt>
                <c:pt idx="1">
                  <c:v> Charlas de concentización sobre los principios y valores éticos. </c:v>
                </c:pt>
                <c:pt idx="2">
                  <c:v> Elaboración de manual de procedimientos para el area de Tesorería. </c:v>
                </c:pt>
                <c:pt idx="3">
                  <c:v>Charlas de concentización sobre los principios y valores éticos. </c:v>
                </c:pt>
              </c:strCache>
            </c:strRef>
          </c:cat>
          <c:val>
            <c:numRef>
              <c:f>'Acciones de mitigación'!$D$42:$D$77</c:f>
              <c:numCache>
                <c:formatCode>0.0%</c:formatCode>
                <c:ptCount val="36"/>
                <c:pt idx="0">
                  <c:v>0.5</c:v>
                </c:pt>
                <c:pt idx="1">
                  <c:v>0.5</c:v>
                </c:pt>
                <c:pt idx="2">
                  <c:v>0.5</c:v>
                </c:pt>
                <c:pt idx="3">
                  <c:v>0.5</c:v>
                </c:pt>
              </c:numCache>
            </c:numRef>
          </c:val>
          <c:extLst>
            <c:ext xmlns:c16="http://schemas.microsoft.com/office/drawing/2014/chart" uri="{C3380CC4-5D6E-409C-BE32-E72D297353CC}">
              <c16:uniqueId val="{00000000-ABB3-4DD1-A8F4-57C2B286F47D}"/>
            </c:ext>
          </c:extLst>
        </c:ser>
        <c:dLbls>
          <c:showLegendKey val="0"/>
          <c:showVal val="0"/>
          <c:showCatName val="0"/>
          <c:showSerName val="0"/>
          <c:showPercent val="0"/>
          <c:showBubbleSize val="0"/>
        </c:dLbls>
        <c:gapWidth val="150"/>
        <c:shape val="box"/>
        <c:axId val="357506392"/>
        <c:axId val="357500120"/>
        <c:axId val="0"/>
      </c:bar3DChart>
      <c:catAx>
        <c:axId val="357506392"/>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0120"/>
        <c:crosses val="autoZero"/>
        <c:auto val="1"/>
        <c:lblAlgn val="ctr"/>
        <c:lblOffset val="100"/>
        <c:noMultiLvlLbl val="0"/>
      </c:catAx>
      <c:valAx>
        <c:axId val="357500120"/>
        <c:scaling>
          <c:orientation val="minMax"/>
          <c:max val="0.8"/>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7506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200" b="1"/>
              <a:t>Caracterización de la fuerza laboral en la  DNA por categorías (N = 1.531)</a:t>
            </a:r>
          </a:p>
        </c:rich>
      </c:tx>
      <c:layout>
        <c:manualLayout>
          <c:xMode val="edge"/>
          <c:yMode val="edge"/>
          <c:x val="4.3253769328106553E-2"/>
          <c:y val="2.4390251709318134E-2"/>
        </c:manualLayout>
      </c:layout>
      <c:overlay val="0"/>
      <c:spPr>
        <a:noFill/>
        <a:ln>
          <a:noFill/>
        </a:ln>
        <a:effectLst/>
      </c:spPr>
    </c:title>
    <c:autoTitleDeleted val="0"/>
    <c:view3D>
      <c:rotX val="30"/>
      <c:rotY val="11"/>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10896360955240048"/>
          <c:w val="1"/>
          <c:h val="0.89103639044759952"/>
        </c:manualLayout>
      </c:layout>
      <c:pie3DChart>
        <c:varyColors val="1"/>
        <c:ser>
          <c:idx val="0"/>
          <c:order val="0"/>
          <c:explosion val="6"/>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E36-4E48-AEDB-49A73C0D4F7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E36-4E48-AEDB-49A73C0D4F7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E36-4E48-AEDB-49A73C0D4F74}"/>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E36-4E48-AEDB-49A73C0D4F7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Plantillas!$P$3:$P$6</c:f>
              <c:strCache>
                <c:ptCount val="4"/>
                <c:pt idx="0">
                  <c:v>Funcionarios permanentes</c:v>
                </c:pt>
                <c:pt idx="1">
                  <c:v>Personal Contratado</c:v>
                </c:pt>
                <c:pt idx="2">
                  <c:v>Funcionarios comisionados a la DNA</c:v>
                </c:pt>
                <c:pt idx="3">
                  <c:v>Convenio DNA - CDAP</c:v>
                </c:pt>
              </c:strCache>
            </c:strRef>
          </c:cat>
          <c:val>
            <c:numRef>
              <c:f>Plantillas!$Q$3:$Q$6</c:f>
              <c:numCache>
                <c:formatCode>#,##0</c:formatCode>
                <c:ptCount val="4"/>
                <c:pt idx="0">
                  <c:v>1022</c:v>
                </c:pt>
                <c:pt idx="1">
                  <c:v>96</c:v>
                </c:pt>
                <c:pt idx="2">
                  <c:v>106</c:v>
                </c:pt>
                <c:pt idx="3">
                  <c:v>307</c:v>
                </c:pt>
              </c:numCache>
            </c:numRef>
          </c:val>
          <c:extLst>
            <c:ext xmlns:c16="http://schemas.microsoft.com/office/drawing/2014/chart" uri="{C3380CC4-5D6E-409C-BE32-E72D297353CC}">
              <c16:uniqueId val="{00000000-93F0-4316-A778-0876B1A7F9B3}"/>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Valores del Sub proceso 3.1</a:t>
            </a:r>
          </a:p>
        </c:rich>
      </c:tx>
      <c:layout>
        <c:manualLayout>
          <c:xMode val="edge"/>
          <c:yMode val="edge"/>
          <c:x val="0.26559988012548158"/>
          <c:y val="1.8518518518518517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514155343841688"/>
          <c:y val="0.1233796296296296"/>
          <c:w val="0.89485844656158309"/>
          <c:h val="0.74367288140706544"/>
        </c:manualLayout>
      </c:layout>
      <c:bar3DChart>
        <c:barDir val="col"/>
        <c:grouping val="percentStacked"/>
        <c:varyColors val="0"/>
        <c:ser>
          <c:idx val="0"/>
          <c:order val="0"/>
          <c:spPr>
            <a:solidFill>
              <a:schemeClr val="accent1"/>
            </a:solidFill>
            <a:ln>
              <a:noFill/>
            </a:ln>
            <a:effectLst/>
            <a:sp3d/>
          </c:spPr>
          <c:invertIfNegative val="0"/>
          <c:dPt>
            <c:idx val="0"/>
            <c:invertIfNegative val="0"/>
            <c:bubble3D val="0"/>
            <c:spPr>
              <a:solidFill>
                <a:srgbClr val="FFFF00"/>
              </a:solidFill>
              <a:ln>
                <a:noFill/>
              </a:ln>
              <a:effectLst/>
              <a:sp3d/>
            </c:spPr>
            <c:extLst>
              <c:ext xmlns:c16="http://schemas.microsoft.com/office/drawing/2014/chart" uri="{C3380CC4-5D6E-409C-BE32-E72D297353CC}">
                <c16:uniqueId val="{00000001-59FD-4B63-962F-D6ABE09C6DD3}"/>
              </c:ext>
            </c:extLst>
          </c:dPt>
          <c:dPt>
            <c:idx val="1"/>
            <c:invertIfNegative val="0"/>
            <c:bubble3D val="0"/>
            <c:spPr>
              <a:solidFill>
                <a:srgbClr val="339966"/>
              </a:solidFill>
              <a:ln>
                <a:noFill/>
              </a:ln>
              <a:effectLst/>
              <a:sp3d/>
            </c:spPr>
            <c:extLst>
              <c:ext xmlns:c16="http://schemas.microsoft.com/office/drawing/2014/chart" uri="{C3380CC4-5D6E-409C-BE32-E72D297353CC}">
                <c16:uniqueId val="{00000003-59FD-4B63-962F-D6ABE09C6DD3}"/>
              </c:ext>
            </c:extLst>
          </c:dPt>
          <c:dPt>
            <c:idx val="2"/>
            <c:invertIfNegative val="0"/>
            <c:bubble3D val="0"/>
            <c:spPr>
              <a:solidFill>
                <a:srgbClr val="FF3300"/>
              </a:solidFill>
              <a:ln>
                <a:noFill/>
              </a:ln>
              <a:effectLst/>
              <a:sp3d/>
            </c:spPr>
            <c:extLst>
              <c:ext xmlns:c16="http://schemas.microsoft.com/office/drawing/2014/chart" uri="{C3380CC4-5D6E-409C-BE32-E72D297353CC}">
                <c16:uniqueId val="{00000005-59FD-4B63-962F-D6ABE09C6DD3}"/>
              </c:ext>
            </c:extLst>
          </c:dPt>
          <c:dLbls>
            <c:dLbl>
              <c:idx val="0"/>
              <c:layout>
                <c:manualLayout>
                  <c:x val="1.5346838551258441E-2"/>
                  <c:y val="1.4367816091953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FD-4B63-962F-D6ABE09C6DD3}"/>
                </c:ext>
              </c:extLst>
            </c:dLbl>
            <c:dLbl>
              <c:idx val="1"/>
              <c:layout>
                <c:manualLayout>
                  <c:x val="1.8416206261510071E-2"/>
                  <c:y val="4.789272030651253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FD-4B63-962F-D6ABE09C6DD3}"/>
                </c:ext>
              </c:extLst>
            </c:dLbl>
            <c:dLbl>
              <c:idx val="2"/>
              <c:layout>
                <c:manualLayout>
                  <c:x val="2.1485573971761818E-2"/>
                  <c:y val="4.7892720306513406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FD-4B63-962F-D6ABE09C6DD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(2)'!$BH$38:$BH$40</c:f>
              <c:strCache>
                <c:ptCount val="3"/>
                <c:pt idx="0">
                  <c:v>Porcentaje de impacto</c:v>
                </c:pt>
                <c:pt idx="1">
                  <c:v>Porcentaje de probabilidad</c:v>
                </c:pt>
                <c:pt idx="2">
                  <c:v>Porcentaje de riesgo</c:v>
                </c:pt>
              </c:strCache>
            </c:strRef>
          </c:cat>
          <c:val>
            <c:numRef>
              <c:f>'MRC MATRIZ (2)'!$BI$38:$BI$40</c:f>
              <c:numCache>
                <c:formatCode>0.0%</c:formatCode>
                <c:ptCount val="3"/>
                <c:pt idx="0">
                  <c:v>0</c:v>
                </c:pt>
                <c:pt idx="1">
                  <c:v>0</c:v>
                </c:pt>
                <c:pt idx="2">
                  <c:v>0</c:v>
                </c:pt>
              </c:numCache>
            </c:numRef>
          </c:val>
          <c:extLst>
            <c:ext xmlns:c16="http://schemas.microsoft.com/office/drawing/2014/chart" uri="{C3380CC4-5D6E-409C-BE32-E72D297353CC}">
              <c16:uniqueId val="{00000006-59FD-4B63-962F-D6ABE09C6DD3}"/>
            </c:ext>
          </c:extLst>
        </c:ser>
        <c:ser>
          <c:idx val="1"/>
          <c:order val="1"/>
          <c:spPr>
            <a:solidFill>
              <a:schemeClr val="bg1">
                <a:lumMod val="75000"/>
              </a:schemeClr>
            </a:solidFill>
            <a:ln>
              <a:noFill/>
            </a:ln>
            <a:effectLst/>
            <a:sp3d/>
          </c:spPr>
          <c:invertIfNegative val="0"/>
          <c:dLbls>
            <c:dLbl>
              <c:idx val="0"/>
              <c:layout>
                <c:manualLayout>
                  <c:x val="1.22774708410067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FD-4B63-962F-D6ABE09C6DD3}"/>
                </c:ext>
              </c:extLst>
            </c:dLbl>
            <c:dLbl>
              <c:idx val="1"/>
              <c:layout>
                <c:manualLayout>
                  <c:x val="1.84162062615100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FD-4B63-962F-D6ABE09C6DD3}"/>
                </c:ext>
              </c:extLst>
            </c:dLbl>
            <c:dLbl>
              <c:idx val="2"/>
              <c:layout>
                <c:manualLayout>
                  <c:x val="1.22774708410067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FD-4B63-962F-D6ABE09C6DD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(2)'!$BH$38:$BH$40</c:f>
              <c:strCache>
                <c:ptCount val="3"/>
                <c:pt idx="0">
                  <c:v>Porcentaje de impacto</c:v>
                </c:pt>
                <c:pt idx="1">
                  <c:v>Porcentaje de probabilidad</c:v>
                </c:pt>
                <c:pt idx="2">
                  <c:v>Porcentaje de riesgo</c:v>
                </c:pt>
              </c:strCache>
            </c:strRef>
          </c:cat>
          <c:val>
            <c:numRef>
              <c:f>'MRC MATRIZ (2)'!$BJ$38:$BJ$40</c:f>
              <c:numCache>
                <c:formatCode>0.0%</c:formatCode>
                <c:ptCount val="3"/>
                <c:pt idx="0">
                  <c:v>1</c:v>
                </c:pt>
                <c:pt idx="1">
                  <c:v>1</c:v>
                </c:pt>
                <c:pt idx="2">
                  <c:v>1</c:v>
                </c:pt>
              </c:numCache>
            </c:numRef>
          </c:val>
          <c:extLst>
            <c:ext xmlns:c16="http://schemas.microsoft.com/office/drawing/2014/chart" uri="{C3380CC4-5D6E-409C-BE32-E72D297353CC}">
              <c16:uniqueId val="{0000000A-59FD-4B63-962F-D6ABE09C6DD3}"/>
            </c:ext>
          </c:extLst>
        </c:ser>
        <c:dLbls>
          <c:showLegendKey val="0"/>
          <c:showVal val="0"/>
          <c:showCatName val="0"/>
          <c:showSerName val="0"/>
          <c:showPercent val="0"/>
          <c:showBubbleSize val="0"/>
        </c:dLbls>
        <c:gapWidth val="150"/>
        <c:shape val="cylinder"/>
        <c:axId val="351388792"/>
        <c:axId val="351386440"/>
        <c:axId val="0"/>
      </c:bar3DChart>
      <c:catAx>
        <c:axId val="3513887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6440"/>
        <c:crosses val="autoZero"/>
        <c:auto val="1"/>
        <c:lblAlgn val="ctr"/>
        <c:lblOffset val="100"/>
        <c:noMultiLvlLbl val="0"/>
      </c:catAx>
      <c:valAx>
        <c:axId val="351386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8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Valores del Sub proceso 4.1</a:t>
            </a:r>
          </a:p>
        </c:rich>
      </c:tx>
      <c:layout>
        <c:manualLayout>
          <c:xMode val="edge"/>
          <c:yMode val="edge"/>
          <c:x val="0.26559988012548158"/>
          <c:y val="1.8518518518518517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514155343841688"/>
          <c:y val="0.1233796296296296"/>
          <c:w val="0.89485844656158309"/>
          <c:h val="0.73891031746031743"/>
        </c:manualLayout>
      </c:layout>
      <c:bar3DChart>
        <c:barDir val="col"/>
        <c:grouping val="percentStacked"/>
        <c:varyColors val="0"/>
        <c:ser>
          <c:idx val="0"/>
          <c:order val="0"/>
          <c:spPr>
            <a:solidFill>
              <a:schemeClr val="accent1"/>
            </a:solidFill>
            <a:ln>
              <a:noFill/>
            </a:ln>
            <a:effectLst/>
            <a:sp3d/>
          </c:spPr>
          <c:invertIfNegative val="0"/>
          <c:dPt>
            <c:idx val="0"/>
            <c:invertIfNegative val="0"/>
            <c:bubble3D val="0"/>
            <c:spPr>
              <a:solidFill>
                <a:srgbClr val="FFFF00"/>
              </a:solidFill>
              <a:ln>
                <a:noFill/>
              </a:ln>
              <a:effectLst/>
              <a:sp3d/>
            </c:spPr>
            <c:extLst>
              <c:ext xmlns:c16="http://schemas.microsoft.com/office/drawing/2014/chart" uri="{C3380CC4-5D6E-409C-BE32-E72D297353CC}">
                <c16:uniqueId val="{00000001-B6C6-464E-801D-2109B4B254E0}"/>
              </c:ext>
            </c:extLst>
          </c:dPt>
          <c:dPt>
            <c:idx val="1"/>
            <c:invertIfNegative val="0"/>
            <c:bubble3D val="0"/>
            <c:spPr>
              <a:solidFill>
                <a:srgbClr val="339966"/>
              </a:solidFill>
              <a:ln>
                <a:noFill/>
              </a:ln>
              <a:effectLst/>
              <a:sp3d/>
            </c:spPr>
            <c:extLst>
              <c:ext xmlns:c16="http://schemas.microsoft.com/office/drawing/2014/chart" uri="{C3380CC4-5D6E-409C-BE32-E72D297353CC}">
                <c16:uniqueId val="{00000003-B6C6-464E-801D-2109B4B254E0}"/>
              </c:ext>
            </c:extLst>
          </c:dPt>
          <c:dPt>
            <c:idx val="2"/>
            <c:invertIfNegative val="0"/>
            <c:bubble3D val="0"/>
            <c:spPr>
              <a:solidFill>
                <a:srgbClr val="FF3300"/>
              </a:solidFill>
              <a:ln>
                <a:noFill/>
              </a:ln>
              <a:effectLst/>
              <a:sp3d/>
            </c:spPr>
            <c:extLst>
              <c:ext xmlns:c16="http://schemas.microsoft.com/office/drawing/2014/chart" uri="{C3380CC4-5D6E-409C-BE32-E72D297353CC}">
                <c16:uniqueId val="{00000005-B6C6-464E-801D-2109B4B254E0}"/>
              </c:ext>
            </c:extLst>
          </c:dPt>
          <c:dLbls>
            <c:dLbl>
              <c:idx val="0"/>
              <c:layout>
                <c:manualLayout>
                  <c:x val="1.22774708410067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C6-464E-801D-2109B4B254E0}"/>
                </c:ext>
              </c:extLst>
            </c:dLbl>
            <c:dLbl>
              <c:idx val="1"/>
              <c:layout>
                <c:manualLayout>
                  <c:x val="1.5346838551258384E-2"/>
                  <c:y val="-8.7802306262206842E-17"/>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C6-464E-801D-2109B4B254E0}"/>
                </c:ext>
              </c:extLst>
            </c:dLbl>
            <c:dLbl>
              <c:idx val="2"/>
              <c:layout>
                <c:manualLayout>
                  <c:x val="1.8416206261510016E-2"/>
                  <c:y val="-4.7892720306514291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C6-464E-801D-2109B4B254E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(2)'!$BH$54:$BH$56</c:f>
              <c:strCache>
                <c:ptCount val="3"/>
                <c:pt idx="0">
                  <c:v>Porcentaje de impacto</c:v>
                </c:pt>
                <c:pt idx="1">
                  <c:v>Porcentaje de probabilidad</c:v>
                </c:pt>
                <c:pt idx="2">
                  <c:v>Porcentaje de riesgo</c:v>
                </c:pt>
              </c:strCache>
            </c:strRef>
          </c:cat>
          <c:val>
            <c:numRef>
              <c:f>'MRC MATRIZ (2)'!$BI$54:$BI$56</c:f>
              <c:numCache>
                <c:formatCode>0.0%</c:formatCode>
                <c:ptCount val="3"/>
                <c:pt idx="0">
                  <c:v>0</c:v>
                </c:pt>
                <c:pt idx="1">
                  <c:v>0</c:v>
                </c:pt>
                <c:pt idx="2">
                  <c:v>0</c:v>
                </c:pt>
              </c:numCache>
            </c:numRef>
          </c:val>
          <c:extLst>
            <c:ext xmlns:c16="http://schemas.microsoft.com/office/drawing/2014/chart" uri="{C3380CC4-5D6E-409C-BE32-E72D297353CC}">
              <c16:uniqueId val="{00000006-B6C6-464E-801D-2109B4B254E0}"/>
            </c:ext>
          </c:extLst>
        </c:ser>
        <c:ser>
          <c:idx val="1"/>
          <c:order val="1"/>
          <c:spPr>
            <a:solidFill>
              <a:schemeClr val="bg1">
                <a:lumMod val="75000"/>
              </a:schemeClr>
            </a:solidFill>
            <a:ln>
              <a:noFill/>
            </a:ln>
            <a:effectLst/>
            <a:sp3d/>
          </c:spPr>
          <c:invertIfNegative val="0"/>
          <c:dLbls>
            <c:dLbl>
              <c:idx val="0"/>
              <c:layout>
                <c:manualLayout>
                  <c:x val="1.5346838551258469E-2"/>
                  <c:y val="1.43678160919540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C6-464E-801D-2109B4B254E0}"/>
                </c:ext>
              </c:extLst>
            </c:dLbl>
            <c:dLbl>
              <c:idx val="1"/>
              <c:layout>
                <c:manualLayout>
                  <c:x val="1.5346838551258384E-2"/>
                  <c:y val="-4.39011531311034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C6-464E-801D-2109B4B254E0}"/>
                </c:ext>
              </c:extLst>
            </c:dLbl>
            <c:dLbl>
              <c:idx val="2"/>
              <c:layout>
                <c:manualLayout>
                  <c:x val="1.8416206261510016E-2"/>
                  <c:y val="4.7892720306514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C6-464E-801D-2109B4B254E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(2)'!$BH$54:$BH$56</c:f>
              <c:strCache>
                <c:ptCount val="3"/>
                <c:pt idx="0">
                  <c:v>Porcentaje de impacto</c:v>
                </c:pt>
                <c:pt idx="1">
                  <c:v>Porcentaje de probabilidad</c:v>
                </c:pt>
                <c:pt idx="2">
                  <c:v>Porcentaje de riesgo</c:v>
                </c:pt>
              </c:strCache>
            </c:strRef>
          </c:cat>
          <c:val>
            <c:numRef>
              <c:f>'MRC MATRIZ (2)'!$BJ$54:$BJ$56</c:f>
              <c:numCache>
                <c:formatCode>0.0%</c:formatCode>
                <c:ptCount val="3"/>
                <c:pt idx="0">
                  <c:v>1</c:v>
                </c:pt>
                <c:pt idx="1">
                  <c:v>1</c:v>
                </c:pt>
                <c:pt idx="2">
                  <c:v>1</c:v>
                </c:pt>
              </c:numCache>
            </c:numRef>
          </c:val>
          <c:extLst>
            <c:ext xmlns:c16="http://schemas.microsoft.com/office/drawing/2014/chart" uri="{C3380CC4-5D6E-409C-BE32-E72D297353CC}">
              <c16:uniqueId val="{0000000A-B6C6-464E-801D-2109B4B254E0}"/>
            </c:ext>
          </c:extLst>
        </c:ser>
        <c:dLbls>
          <c:showLegendKey val="0"/>
          <c:showVal val="0"/>
          <c:showCatName val="0"/>
          <c:showSerName val="0"/>
          <c:showPercent val="0"/>
          <c:showBubbleSize val="0"/>
        </c:dLbls>
        <c:gapWidth val="150"/>
        <c:shape val="cylinder"/>
        <c:axId val="351378992"/>
        <c:axId val="351389576"/>
        <c:axId val="0"/>
      </c:bar3DChart>
      <c:catAx>
        <c:axId val="3513789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9576"/>
        <c:crosses val="autoZero"/>
        <c:auto val="1"/>
        <c:lblAlgn val="ctr"/>
        <c:lblOffset val="100"/>
        <c:noMultiLvlLbl val="0"/>
      </c:catAx>
      <c:valAx>
        <c:axId val="351389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78992"/>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Valores del Sub proceso 5.1</a:t>
            </a:r>
          </a:p>
        </c:rich>
      </c:tx>
      <c:layout>
        <c:manualLayout>
          <c:xMode val="edge"/>
          <c:yMode val="edge"/>
          <c:x val="0.26559988012548158"/>
          <c:y val="1.8518518518518517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514155343841688"/>
          <c:y val="0.1233796296296296"/>
          <c:w val="0.89485844656158309"/>
          <c:h val="0.73689404761904764"/>
        </c:manualLayout>
      </c:layout>
      <c:bar3DChart>
        <c:barDir val="col"/>
        <c:grouping val="percentStacked"/>
        <c:varyColors val="0"/>
        <c:ser>
          <c:idx val="0"/>
          <c:order val="0"/>
          <c:spPr>
            <a:solidFill>
              <a:schemeClr val="accent1"/>
            </a:solidFill>
            <a:ln>
              <a:noFill/>
            </a:ln>
            <a:effectLst/>
            <a:sp3d/>
          </c:spPr>
          <c:invertIfNegative val="0"/>
          <c:dPt>
            <c:idx val="0"/>
            <c:invertIfNegative val="0"/>
            <c:bubble3D val="0"/>
            <c:spPr>
              <a:solidFill>
                <a:srgbClr val="FFFF00"/>
              </a:solidFill>
              <a:ln>
                <a:noFill/>
              </a:ln>
              <a:effectLst/>
              <a:sp3d/>
            </c:spPr>
            <c:extLst>
              <c:ext xmlns:c16="http://schemas.microsoft.com/office/drawing/2014/chart" uri="{C3380CC4-5D6E-409C-BE32-E72D297353CC}">
                <c16:uniqueId val="{00000001-42A3-414E-8C9C-EC5E2ECB470B}"/>
              </c:ext>
            </c:extLst>
          </c:dPt>
          <c:dPt>
            <c:idx val="1"/>
            <c:invertIfNegative val="0"/>
            <c:bubble3D val="0"/>
            <c:spPr>
              <a:solidFill>
                <a:srgbClr val="339966"/>
              </a:solidFill>
              <a:ln>
                <a:noFill/>
              </a:ln>
              <a:effectLst/>
              <a:sp3d/>
            </c:spPr>
            <c:extLst>
              <c:ext xmlns:c16="http://schemas.microsoft.com/office/drawing/2014/chart" uri="{C3380CC4-5D6E-409C-BE32-E72D297353CC}">
                <c16:uniqueId val="{00000003-42A3-414E-8C9C-EC5E2ECB470B}"/>
              </c:ext>
            </c:extLst>
          </c:dPt>
          <c:dPt>
            <c:idx val="2"/>
            <c:invertIfNegative val="0"/>
            <c:bubble3D val="0"/>
            <c:spPr>
              <a:solidFill>
                <a:srgbClr val="FF3300"/>
              </a:solidFill>
              <a:ln>
                <a:noFill/>
              </a:ln>
              <a:effectLst/>
              <a:sp3d/>
            </c:spPr>
            <c:extLst>
              <c:ext xmlns:c16="http://schemas.microsoft.com/office/drawing/2014/chart" uri="{C3380CC4-5D6E-409C-BE32-E72D297353CC}">
                <c16:uniqueId val="{00000005-42A3-414E-8C9C-EC5E2ECB470B}"/>
              </c:ext>
            </c:extLst>
          </c:dPt>
          <c:dLbls>
            <c:dLbl>
              <c:idx val="0"/>
              <c:layout>
                <c:manualLayout>
                  <c:x val="1.8416206261510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A3-414E-8C9C-EC5E2ECB470B}"/>
                </c:ext>
              </c:extLst>
            </c:dLbl>
            <c:dLbl>
              <c:idx val="1"/>
              <c:layout>
                <c:manualLayout>
                  <c:x val="1.8416206261510071E-2"/>
                  <c:y val="-8.7802306262206842E-17"/>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A3-414E-8C9C-EC5E2ECB470B}"/>
                </c:ext>
              </c:extLst>
            </c:dLbl>
            <c:dLbl>
              <c:idx val="2"/>
              <c:layout>
                <c:manualLayout>
                  <c:x val="1.8416206261510016E-2"/>
                  <c:y val="4.7892720306514291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A3-414E-8C9C-EC5E2ECB470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(2)'!$BH$70:$BH$72</c:f>
              <c:strCache>
                <c:ptCount val="3"/>
                <c:pt idx="0">
                  <c:v>Porcentaje de impacto</c:v>
                </c:pt>
                <c:pt idx="1">
                  <c:v>Porcentaje de probabilidad</c:v>
                </c:pt>
                <c:pt idx="2">
                  <c:v>Porcentaje de riesgo</c:v>
                </c:pt>
              </c:strCache>
            </c:strRef>
          </c:cat>
          <c:val>
            <c:numRef>
              <c:f>'MRC MATRIZ (2)'!$BI$70:$BI$72</c:f>
              <c:numCache>
                <c:formatCode>0.0%</c:formatCode>
                <c:ptCount val="3"/>
                <c:pt idx="0">
                  <c:v>0</c:v>
                </c:pt>
                <c:pt idx="1">
                  <c:v>0</c:v>
                </c:pt>
                <c:pt idx="2">
                  <c:v>0</c:v>
                </c:pt>
              </c:numCache>
            </c:numRef>
          </c:val>
          <c:extLst>
            <c:ext xmlns:c16="http://schemas.microsoft.com/office/drawing/2014/chart" uri="{C3380CC4-5D6E-409C-BE32-E72D297353CC}">
              <c16:uniqueId val="{00000006-42A3-414E-8C9C-EC5E2ECB470B}"/>
            </c:ext>
          </c:extLst>
        </c:ser>
        <c:ser>
          <c:idx val="1"/>
          <c:order val="1"/>
          <c:spPr>
            <a:solidFill>
              <a:schemeClr val="bg1">
                <a:lumMod val="75000"/>
              </a:schemeClr>
            </a:solidFill>
            <a:ln>
              <a:noFill/>
            </a:ln>
            <a:effectLst/>
            <a:sp3d/>
          </c:spPr>
          <c:invertIfNegative val="0"/>
          <c:dLbls>
            <c:dLbl>
              <c:idx val="0"/>
              <c:layout>
                <c:manualLayout>
                  <c:x val="1.22774708410067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A3-414E-8C9C-EC5E2ECB470B}"/>
                </c:ext>
              </c:extLst>
            </c:dLbl>
            <c:dLbl>
              <c:idx val="1"/>
              <c:layout>
                <c:manualLayout>
                  <c:x val="1.5346838551258384E-2"/>
                  <c:y val="-4.39011531311034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A3-414E-8C9C-EC5E2ECB470B}"/>
                </c:ext>
              </c:extLst>
            </c:dLbl>
            <c:dLbl>
              <c:idx val="2"/>
              <c:layout>
                <c:manualLayout>
                  <c:x val="1.84162062615100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A3-414E-8C9C-EC5E2ECB470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(2)'!$BH$70:$BH$72</c:f>
              <c:strCache>
                <c:ptCount val="3"/>
                <c:pt idx="0">
                  <c:v>Porcentaje de impacto</c:v>
                </c:pt>
                <c:pt idx="1">
                  <c:v>Porcentaje de probabilidad</c:v>
                </c:pt>
                <c:pt idx="2">
                  <c:v>Porcentaje de riesgo</c:v>
                </c:pt>
              </c:strCache>
            </c:strRef>
          </c:cat>
          <c:val>
            <c:numRef>
              <c:f>'MRC MATRIZ (2)'!$BJ$70:$BJ$72</c:f>
              <c:numCache>
                <c:formatCode>0.0%</c:formatCode>
                <c:ptCount val="3"/>
                <c:pt idx="0">
                  <c:v>1</c:v>
                </c:pt>
                <c:pt idx="1">
                  <c:v>1</c:v>
                </c:pt>
                <c:pt idx="2">
                  <c:v>1</c:v>
                </c:pt>
              </c:numCache>
            </c:numRef>
          </c:val>
          <c:extLst>
            <c:ext xmlns:c16="http://schemas.microsoft.com/office/drawing/2014/chart" uri="{C3380CC4-5D6E-409C-BE32-E72D297353CC}">
              <c16:uniqueId val="{0000000A-42A3-414E-8C9C-EC5E2ECB470B}"/>
            </c:ext>
          </c:extLst>
        </c:ser>
        <c:dLbls>
          <c:showLegendKey val="0"/>
          <c:showVal val="0"/>
          <c:showCatName val="0"/>
          <c:showSerName val="0"/>
          <c:showPercent val="0"/>
          <c:showBubbleSize val="0"/>
        </c:dLbls>
        <c:gapWidth val="150"/>
        <c:shape val="cylinder"/>
        <c:axId val="351379384"/>
        <c:axId val="351379776"/>
        <c:axId val="0"/>
      </c:bar3DChart>
      <c:catAx>
        <c:axId val="3513793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79776"/>
        <c:crosses val="autoZero"/>
        <c:auto val="1"/>
        <c:lblAlgn val="ctr"/>
        <c:lblOffset val="100"/>
        <c:noMultiLvlLbl val="0"/>
      </c:catAx>
      <c:valAx>
        <c:axId val="351379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79384"/>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Valores del Sub proceso 6.1</a:t>
            </a:r>
          </a:p>
        </c:rich>
      </c:tx>
      <c:layout>
        <c:manualLayout>
          <c:xMode val="edge"/>
          <c:yMode val="edge"/>
          <c:x val="0.26559988012548158"/>
          <c:y val="1.8518518518518517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514155343841688"/>
          <c:y val="0.1233796296296296"/>
          <c:w val="0.89485844656158309"/>
          <c:h val="0.73891031746031743"/>
        </c:manualLayout>
      </c:layout>
      <c:bar3DChart>
        <c:barDir val="col"/>
        <c:grouping val="percentStacked"/>
        <c:varyColors val="0"/>
        <c:ser>
          <c:idx val="0"/>
          <c:order val="0"/>
          <c:spPr>
            <a:solidFill>
              <a:schemeClr val="accent1"/>
            </a:solidFill>
            <a:ln>
              <a:noFill/>
            </a:ln>
            <a:effectLst/>
            <a:sp3d/>
          </c:spPr>
          <c:invertIfNegative val="0"/>
          <c:dPt>
            <c:idx val="0"/>
            <c:invertIfNegative val="0"/>
            <c:bubble3D val="0"/>
            <c:spPr>
              <a:solidFill>
                <a:srgbClr val="FFFF00"/>
              </a:solidFill>
              <a:ln>
                <a:noFill/>
              </a:ln>
              <a:effectLst/>
              <a:sp3d/>
            </c:spPr>
            <c:extLst>
              <c:ext xmlns:c16="http://schemas.microsoft.com/office/drawing/2014/chart" uri="{C3380CC4-5D6E-409C-BE32-E72D297353CC}">
                <c16:uniqueId val="{00000001-7310-4DAE-A57A-04A5F5AE7657}"/>
              </c:ext>
            </c:extLst>
          </c:dPt>
          <c:dPt>
            <c:idx val="1"/>
            <c:invertIfNegative val="0"/>
            <c:bubble3D val="0"/>
            <c:spPr>
              <a:solidFill>
                <a:srgbClr val="339966"/>
              </a:solidFill>
              <a:ln>
                <a:noFill/>
              </a:ln>
              <a:effectLst/>
              <a:sp3d/>
            </c:spPr>
            <c:extLst>
              <c:ext xmlns:c16="http://schemas.microsoft.com/office/drawing/2014/chart" uri="{C3380CC4-5D6E-409C-BE32-E72D297353CC}">
                <c16:uniqueId val="{00000003-7310-4DAE-A57A-04A5F5AE7657}"/>
              </c:ext>
            </c:extLst>
          </c:dPt>
          <c:dPt>
            <c:idx val="2"/>
            <c:invertIfNegative val="0"/>
            <c:bubble3D val="0"/>
            <c:spPr>
              <a:solidFill>
                <a:srgbClr val="FF3300"/>
              </a:solidFill>
              <a:ln>
                <a:noFill/>
              </a:ln>
              <a:effectLst/>
              <a:sp3d/>
            </c:spPr>
            <c:extLst>
              <c:ext xmlns:c16="http://schemas.microsoft.com/office/drawing/2014/chart" uri="{C3380CC4-5D6E-409C-BE32-E72D297353CC}">
                <c16:uniqueId val="{00000005-7310-4DAE-A57A-04A5F5AE7657}"/>
              </c:ext>
            </c:extLst>
          </c:dPt>
          <c:dLbls>
            <c:dLbl>
              <c:idx val="0"/>
              <c:layout>
                <c:manualLayout>
                  <c:x val="1.534683855125846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10-4DAE-A57A-04A5F5AE7657}"/>
                </c:ext>
              </c:extLst>
            </c:dLbl>
            <c:dLbl>
              <c:idx val="1"/>
              <c:layout>
                <c:manualLayout>
                  <c:x val="1.8416206261510071E-2"/>
                  <c:y val="0"/>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10-4DAE-A57A-04A5F5AE7657}"/>
                </c:ext>
              </c:extLst>
            </c:dLbl>
            <c:dLbl>
              <c:idx val="2"/>
              <c:layout>
                <c:manualLayout>
                  <c:x val="2.1485573971761703E-2"/>
                  <c:y val="-8.7802306262206842E-17"/>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10-4DAE-A57A-04A5F5AE765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(2)'!$BH$86:$BH$88</c:f>
              <c:strCache>
                <c:ptCount val="3"/>
                <c:pt idx="0">
                  <c:v>Porcentaje de impacto</c:v>
                </c:pt>
                <c:pt idx="1">
                  <c:v>Porcentaje de probabilidad</c:v>
                </c:pt>
                <c:pt idx="2">
                  <c:v>Porcentaje de riesgo</c:v>
                </c:pt>
              </c:strCache>
            </c:strRef>
          </c:cat>
          <c:val>
            <c:numRef>
              <c:f>'MRC MATRIZ (2)'!$BI$86:$BI$88</c:f>
              <c:numCache>
                <c:formatCode>0.0%</c:formatCode>
                <c:ptCount val="3"/>
                <c:pt idx="0">
                  <c:v>0</c:v>
                </c:pt>
                <c:pt idx="1">
                  <c:v>0</c:v>
                </c:pt>
                <c:pt idx="2">
                  <c:v>0</c:v>
                </c:pt>
              </c:numCache>
            </c:numRef>
          </c:val>
          <c:extLst>
            <c:ext xmlns:c16="http://schemas.microsoft.com/office/drawing/2014/chart" uri="{C3380CC4-5D6E-409C-BE32-E72D297353CC}">
              <c16:uniqueId val="{00000006-7310-4DAE-A57A-04A5F5AE7657}"/>
            </c:ext>
          </c:extLst>
        </c:ser>
        <c:ser>
          <c:idx val="1"/>
          <c:order val="1"/>
          <c:spPr>
            <a:solidFill>
              <a:schemeClr val="bg1">
                <a:lumMod val="75000"/>
              </a:schemeClr>
            </a:solidFill>
            <a:ln>
              <a:noFill/>
            </a:ln>
            <a:effectLst/>
            <a:sp3d/>
          </c:spPr>
          <c:invertIfNegative val="0"/>
          <c:dLbls>
            <c:dLbl>
              <c:idx val="0"/>
              <c:layout>
                <c:manualLayout>
                  <c:x val="1.534683855125846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10-4DAE-A57A-04A5F5AE7657}"/>
                </c:ext>
              </c:extLst>
            </c:dLbl>
            <c:dLbl>
              <c:idx val="1"/>
              <c:layout>
                <c:manualLayout>
                  <c:x val="1.534683855125838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310-4DAE-A57A-04A5F5AE7657}"/>
                </c:ext>
              </c:extLst>
            </c:dLbl>
            <c:dLbl>
              <c:idx val="2"/>
              <c:layout>
                <c:manualLayout>
                  <c:x val="1.84162062615100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310-4DAE-A57A-04A5F5AE765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(2)'!$BH$86:$BH$88</c:f>
              <c:strCache>
                <c:ptCount val="3"/>
                <c:pt idx="0">
                  <c:v>Porcentaje de impacto</c:v>
                </c:pt>
                <c:pt idx="1">
                  <c:v>Porcentaje de probabilidad</c:v>
                </c:pt>
                <c:pt idx="2">
                  <c:v>Porcentaje de riesgo</c:v>
                </c:pt>
              </c:strCache>
            </c:strRef>
          </c:cat>
          <c:val>
            <c:numRef>
              <c:f>'MRC MATRIZ (2)'!$BJ$86:$BJ$88</c:f>
              <c:numCache>
                <c:formatCode>0.0%</c:formatCode>
                <c:ptCount val="3"/>
                <c:pt idx="0">
                  <c:v>1</c:v>
                </c:pt>
                <c:pt idx="1">
                  <c:v>1</c:v>
                </c:pt>
                <c:pt idx="2">
                  <c:v>1</c:v>
                </c:pt>
              </c:numCache>
            </c:numRef>
          </c:val>
          <c:extLst>
            <c:ext xmlns:c16="http://schemas.microsoft.com/office/drawing/2014/chart" uri="{C3380CC4-5D6E-409C-BE32-E72D297353CC}">
              <c16:uniqueId val="{0000000A-7310-4DAE-A57A-04A5F5AE7657}"/>
            </c:ext>
          </c:extLst>
        </c:ser>
        <c:dLbls>
          <c:showLegendKey val="0"/>
          <c:showVal val="0"/>
          <c:showCatName val="0"/>
          <c:showSerName val="0"/>
          <c:showPercent val="0"/>
          <c:showBubbleSize val="0"/>
        </c:dLbls>
        <c:gapWidth val="150"/>
        <c:shape val="cylinder"/>
        <c:axId val="351382128"/>
        <c:axId val="351382520"/>
        <c:axId val="0"/>
      </c:bar3DChart>
      <c:catAx>
        <c:axId val="3513821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2520"/>
        <c:crosses val="autoZero"/>
        <c:auto val="1"/>
        <c:lblAlgn val="ctr"/>
        <c:lblOffset val="100"/>
        <c:noMultiLvlLbl val="0"/>
      </c:catAx>
      <c:valAx>
        <c:axId val="351382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2128"/>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Valores del Sub proceso 7.1</a:t>
            </a:r>
          </a:p>
        </c:rich>
      </c:tx>
      <c:layout>
        <c:manualLayout>
          <c:xMode val="edge"/>
          <c:yMode val="edge"/>
          <c:x val="0.26559988012548158"/>
          <c:y val="1.8518518518518517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514155343841688"/>
          <c:y val="0.1233796296296296"/>
          <c:w val="0.89485844656158309"/>
          <c:h val="0.73185436507936508"/>
        </c:manualLayout>
      </c:layout>
      <c:bar3DChart>
        <c:barDir val="col"/>
        <c:grouping val="percentStacked"/>
        <c:varyColors val="0"/>
        <c:ser>
          <c:idx val="0"/>
          <c:order val="0"/>
          <c:spPr>
            <a:solidFill>
              <a:schemeClr val="accent1"/>
            </a:solidFill>
            <a:ln>
              <a:noFill/>
            </a:ln>
            <a:effectLst/>
            <a:sp3d/>
          </c:spPr>
          <c:invertIfNegative val="0"/>
          <c:dPt>
            <c:idx val="0"/>
            <c:invertIfNegative val="0"/>
            <c:bubble3D val="0"/>
            <c:spPr>
              <a:solidFill>
                <a:srgbClr val="FFFF00"/>
              </a:solidFill>
              <a:ln>
                <a:noFill/>
              </a:ln>
              <a:effectLst/>
              <a:sp3d/>
            </c:spPr>
            <c:extLst>
              <c:ext xmlns:c16="http://schemas.microsoft.com/office/drawing/2014/chart" uri="{C3380CC4-5D6E-409C-BE32-E72D297353CC}">
                <c16:uniqueId val="{00000001-8B7E-4DA4-AB40-C9A334D1EF54}"/>
              </c:ext>
            </c:extLst>
          </c:dPt>
          <c:dPt>
            <c:idx val="1"/>
            <c:invertIfNegative val="0"/>
            <c:bubble3D val="0"/>
            <c:spPr>
              <a:solidFill>
                <a:srgbClr val="339966"/>
              </a:solidFill>
              <a:ln>
                <a:noFill/>
              </a:ln>
              <a:effectLst/>
              <a:sp3d/>
            </c:spPr>
            <c:extLst>
              <c:ext xmlns:c16="http://schemas.microsoft.com/office/drawing/2014/chart" uri="{C3380CC4-5D6E-409C-BE32-E72D297353CC}">
                <c16:uniqueId val="{00000003-8B7E-4DA4-AB40-C9A334D1EF54}"/>
              </c:ext>
            </c:extLst>
          </c:dPt>
          <c:dPt>
            <c:idx val="2"/>
            <c:invertIfNegative val="0"/>
            <c:bubble3D val="0"/>
            <c:spPr>
              <a:solidFill>
                <a:srgbClr val="FF3300"/>
              </a:solidFill>
              <a:ln>
                <a:noFill/>
              </a:ln>
              <a:effectLst/>
              <a:sp3d/>
            </c:spPr>
            <c:extLst>
              <c:ext xmlns:c16="http://schemas.microsoft.com/office/drawing/2014/chart" uri="{C3380CC4-5D6E-409C-BE32-E72D297353CC}">
                <c16:uniqueId val="{00000005-8B7E-4DA4-AB40-C9A334D1EF54}"/>
              </c:ext>
            </c:extLst>
          </c:dPt>
          <c:dLbls>
            <c:dLbl>
              <c:idx val="0"/>
              <c:layout>
                <c:manualLayout>
                  <c:x val="1.841620626151013E-2"/>
                  <c:y val="-8.78023062622068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7E-4DA4-AB40-C9A334D1EF54}"/>
                </c:ext>
              </c:extLst>
            </c:dLbl>
            <c:dLbl>
              <c:idx val="1"/>
              <c:layout>
                <c:manualLayout>
                  <c:x val="1.5346838551258384E-2"/>
                  <c:y val="-8.7802306262206842E-17"/>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7E-4DA4-AB40-C9A334D1EF54}"/>
                </c:ext>
              </c:extLst>
            </c:dLbl>
            <c:dLbl>
              <c:idx val="2"/>
              <c:layout>
                <c:manualLayout>
                  <c:x val="1.8416206261510016E-2"/>
                  <c:y val="0"/>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7E-4DA4-AB40-C9A334D1EF5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(2)'!$BH$102:$BH$104</c:f>
              <c:strCache>
                <c:ptCount val="3"/>
                <c:pt idx="0">
                  <c:v>Porcentaje de impacto</c:v>
                </c:pt>
                <c:pt idx="1">
                  <c:v>Porcentaje de probabilidad</c:v>
                </c:pt>
                <c:pt idx="2">
                  <c:v>Porcentaje de riesgo</c:v>
                </c:pt>
              </c:strCache>
            </c:strRef>
          </c:cat>
          <c:val>
            <c:numRef>
              <c:f>'MRC MATRIZ (2)'!$BI$102:$BI$104</c:f>
              <c:numCache>
                <c:formatCode>0.0%</c:formatCode>
                <c:ptCount val="3"/>
                <c:pt idx="0">
                  <c:v>0</c:v>
                </c:pt>
                <c:pt idx="1">
                  <c:v>0</c:v>
                </c:pt>
                <c:pt idx="2">
                  <c:v>0</c:v>
                </c:pt>
              </c:numCache>
            </c:numRef>
          </c:val>
          <c:extLst>
            <c:ext xmlns:c16="http://schemas.microsoft.com/office/drawing/2014/chart" uri="{C3380CC4-5D6E-409C-BE32-E72D297353CC}">
              <c16:uniqueId val="{00000006-8B7E-4DA4-AB40-C9A334D1EF54}"/>
            </c:ext>
          </c:extLst>
        </c:ser>
        <c:ser>
          <c:idx val="1"/>
          <c:order val="1"/>
          <c:spPr>
            <a:solidFill>
              <a:schemeClr val="bg1">
                <a:lumMod val="75000"/>
              </a:schemeClr>
            </a:solidFill>
            <a:ln>
              <a:noFill/>
            </a:ln>
            <a:effectLst/>
            <a:sp3d/>
          </c:spPr>
          <c:invertIfNegative val="0"/>
          <c:dLbls>
            <c:dLbl>
              <c:idx val="0"/>
              <c:layout>
                <c:manualLayout>
                  <c:x val="1.84162062615100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7E-4DA4-AB40-C9A334D1EF54}"/>
                </c:ext>
              </c:extLst>
            </c:dLbl>
            <c:dLbl>
              <c:idx val="1"/>
              <c:layout>
                <c:manualLayout>
                  <c:x val="1.84162062615100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7E-4DA4-AB40-C9A334D1EF54}"/>
                </c:ext>
              </c:extLst>
            </c:dLbl>
            <c:dLbl>
              <c:idx val="2"/>
              <c:layout>
                <c:manualLayout>
                  <c:x val="1.8416206261510016E-2"/>
                  <c:y val="-4.39011531311034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B7E-4DA4-AB40-C9A334D1EF5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(2)'!$BH$102:$BH$104</c:f>
              <c:strCache>
                <c:ptCount val="3"/>
                <c:pt idx="0">
                  <c:v>Porcentaje de impacto</c:v>
                </c:pt>
                <c:pt idx="1">
                  <c:v>Porcentaje de probabilidad</c:v>
                </c:pt>
                <c:pt idx="2">
                  <c:v>Porcentaje de riesgo</c:v>
                </c:pt>
              </c:strCache>
            </c:strRef>
          </c:cat>
          <c:val>
            <c:numRef>
              <c:f>'MRC MATRIZ (2)'!$BJ$102:$BJ$104</c:f>
              <c:numCache>
                <c:formatCode>0.0%</c:formatCode>
                <c:ptCount val="3"/>
                <c:pt idx="0">
                  <c:v>1</c:v>
                </c:pt>
                <c:pt idx="1">
                  <c:v>1</c:v>
                </c:pt>
                <c:pt idx="2">
                  <c:v>1</c:v>
                </c:pt>
              </c:numCache>
            </c:numRef>
          </c:val>
          <c:extLst>
            <c:ext xmlns:c16="http://schemas.microsoft.com/office/drawing/2014/chart" uri="{C3380CC4-5D6E-409C-BE32-E72D297353CC}">
              <c16:uniqueId val="{0000000A-8B7E-4DA4-AB40-C9A334D1EF54}"/>
            </c:ext>
          </c:extLst>
        </c:ser>
        <c:dLbls>
          <c:showLegendKey val="0"/>
          <c:showVal val="0"/>
          <c:showCatName val="0"/>
          <c:showSerName val="0"/>
          <c:showPercent val="0"/>
          <c:showBubbleSize val="0"/>
        </c:dLbls>
        <c:gapWidth val="150"/>
        <c:shape val="cylinder"/>
        <c:axId val="351381344"/>
        <c:axId val="351384480"/>
        <c:axId val="0"/>
      </c:bar3DChart>
      <c:catAx>
        <c:axId val="3513813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4480"/>
        <c:crosses val="autoZero"/>
        <c:auto val="1"/>
        <c:lblAlgn val="ctr"/>
        <c:lblOffset val="100"/>
        <c:noMultiLvlLbl val="0"/>
      </c:catAx>
      <c:valAx>
        <c:axId val="351384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1344"/>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Valores del Sub proceso 8.1</a:t>
            </a:r>
          </a:p>
        </c:rich>
      </c:tx>
      <c:layout>
        <c:manualLayout>
          <c:xMode val="edge"/>
          <c:yMode val="edge"/>
          <c:x val="0.26559988012548158"/>
          <c:y val="1.8518518518518517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514155343841688"/>
          <c:y val="0.1233796296296296"/>
          <c:w val="0.89485844656158309"/>
          <c:h val="0.73891031746031743"/>
        </c:manualLayout>
      </c:layout>
      <c:bar3DChart>
        <c:barDir val="col"/>
        <c:grouping val="percentStacked"/>
        <c:varyColors val="0"/>
        <c:ser>
          <c:idx val="0"/>
          <c:order val="0"/>
          <c:spPr>
            <a:solidFill>
              <a:schemeClr val="accent1"/>
            </a:solidFill>
            <a:ln>
              <a:noFill/>
            </a:ln>
            <a:effectLst/>
            <a:sp3d/>
          </c:spPr>
          <c:invertIfNegative val="0"/>
          <c:dPt>
            <c:idx val="0"/>
            <c:invertIfNegative val="0"/>
            <c:bubble3D val="0"/>
            <c:spPr>
              <a:solidFill>
                <a:srgbClr val="FFFF00"/>
              </a:solidFill>
              <a:ln>
                <a:noFill/>
              </a:ln>
              <a:effectLst/>
              <a:sp3d/>
            </c:spPr>
            <c:extLst>
              <c:ext xmlns:c16="http://schemas.microsoft.com/office/drawing/2014/chart" uri="{C3380CC4-5D6E-409C-BE32-E72D297353CC}">
                <c16:uniqueId val="{00000001-EF7C-4596-84E5-BABA31F96617}"/>
              </c:ext>
            </c:extLst>
          </c:dPt>
          <c:dPt>
            <c:idx val="1"/>
            <c:invertIfNegative val="0"/>
            <c:bubble3D val="0"/>
            <c:spPr>
              <a:solidFill>
                <a:srgbClr val="339966"/>
              </a:solidFill>
              <a:ln>
                <a:noFill/>
              </a:ln>
              <a:effectLst/>
              <a:sp3d/>
            </c:spPr>
            <c:extLst>
              <c:ext xmlns:c16="http://schemas.microsoft.com/office/drawing/2014/chart" uri="{C3380CC4-5D6E-409C-BE32-E72D297353CC}">
                <c16:uniqueId val="{00000003-EF7C-4596-84E5-BABA31F96617}"/>
              </c:ext>
            </c:extLst>
          </c:dPt>
          <c:dPt>
            <c:idx val="2"/>
            <c:invertIfNegative val="0"/>
            <c:bubble3D val="0"/>
            <c:spPr>
              <a:solidFill>
                <a:srgbClr val="FF3300"/>
              </a:solidFill>
              <a:ln>
                <a:noFill/>
              </a:ln>
              <a:effectLst/>
              <a:sp3d/>
            </c:spPr>
            <c:extLst>
              <c:ext xmlns:c16="http://schemas.microsoft.com/office/drawing/2014/chart" uri="{C3380CC4-5D6E-409C-BE32-E72D297353CC}">
                <c16:uniqueId val="{00000005-EF7C-4596-84E5-BABA31F96617}"/>
              </c:ext>
            </c:extLst>
          </c:dPt>
          <c:dLbls>
            <c:dLbl>
              <c:idx val="0"/>
              <c:layout>
                <c:manualLayout>
                  <c:x val="1.841620626151013E-2"/>
                  <c:y val="4.7892720306512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7C-4596-84E5-BABA31F96617}"/>
                </c:ext>
              </c:extLst>
            </c:dLbl>
            <c:dLbl>
              <c:idx val="1"/>
              <c:layout>
                <c:manualLayout>
                  <c:x val="1.5346838551258384E-2"/>
                  <c:y val="-8.7802306262206842E-17"/>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7C-4596-84E5-BABA31F96617}"/>
                </c:ext>
              </c:extLst>
            </c:dLbl>
            <c:dLbl>
              <c:idx val="2"/>
              <c:layout>
                <c:manualLayout>
                  <c:x val="2.1485573971761703E-2"/>
                  <c:y val="4.7892720306513406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7C-4596-84E5-BABA31F9661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(2)'!$BH$118:$BH$120</c:f>
              <c:strCache>
                <c:ptCount val="3"/>
                <c:pt idx="0">
                  <c:v>Porcentaje de impacto</c:v>
                </c:pt>
                <c:pt idx="1">
                  <c:v>Porcentaje de probabilidad</c:v>
                </c:pt>
                <c:pt idx="2">
                  <c:v>Porcentaje de riesgo</c:v>
                </c:pt>
              </c:strCache>
            </c:strRef>
          </c:cat>
          <c:val>
            <c:numRef>
              <c:f>'MRC MATRIZ (2)'!$BI$118:$BI$120</c:f>
              <c:numCache>
                <c:formatCode>0.0%</c:formatCode>
                <c:ptCount val="3"/>
                <c:pt idx="0">
                  <c:v>0</c:v>
                </c:pt>
                <c:pt idx="1">
                  <c:v>0</c:v>
                </c:pt>
                <c:pt idx="2">
                  <c:v>0</c:v>
                </c:pt>
              </c:numCache>
            </c:numRef>
          </c:val>
          <c:extLst>
            <c:ext xmlns:c16="http://schemas.microsoft.com/office/drawing/2014/chart" uri="{C3380CC4-5D6E-409C-BE32-E72D297353CC}">
              <c16:uniqueId val="{00000006-EF7C-4596-84E5-BABA31F96617}"/>
            </c:ext>
          </c:extLst>
        </c:ser>
        <c:ser>
          <c:idx val="1"/>
          <c:order val="1"/>
          <c:spPr>
            <a:solidFill>
              <a:schemeClr val="bg1">
                <a:lumMod val="75000"/>
              </a:schemeClr>
            </a:solidFill>
            <a:ln>
              <a:noFill/>
            </a:ln>
            <a:effectLst/>
            <a:sp3d/>
          </c:spPr>
          <c:invertIfNegative val="0"/>
          <c:dLbls>
            <c:dLbl>
              <c:idx val="0"/>
              <c:layout>
                <c:manualLayout>
                  <c:x val="1.2277470841006752E-2"/>
                  <c:y val="-4.78927203065136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7C-4596-84E5-BABA31F96617}"/>
                </c:ext>
              </c:extLst>
            </c:dLbl>
            <c:dLbl>
              <c:idx val="1"/>
              <c:layout>
                <c:manualLayout>
                  <c:x val="1.84162062615100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F7C-4596-84E5-BABA31F96617}"/>
                </c:ext>
              </c:extLst>
            </c:dLbl>
            <c:dLbl>
              <c:idx val="2"/>
              <c:layout>
                <c:manualLayout>
                  <c:x val="1.8416206261510016E-2"/>
                  <c:y val="-4.39011531311034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F7C-4596-84E5-BABA31F9661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 (2)'!$BH$118:$BH$120</c:f>
              <c:strCache>
                <c:ptCount val="3"/>
                <c:pt idx="0">
                  <c:v>Porcentaje de impacto</c:v>
                </c:pt>
                <c:pt idx="1">
                  <c:v>Porcentaje de probabilidad</c:v>
                </c:pt>
                <c:pt idx="2">
                  <c:v>Porcentaje de riesgo</c:v>
                </c:pt>
              </c:strCache>
            </c:strRef>
          </c:cat>
          <c:val>
            <c:numRef>
              <c:f>'MRC MATRIZ (2)'!$BJ$118:$BJ$120</c:f>
              <c:numCache>
                <c:formatCode>0.0%</c:formatCode>
                <c:ptCount val="3"/>
                <c:pt idx="0">
                  <c:v>1</c:v>
                </c:pt>
                <c:pt idx="1">
                  <c:v>1</c:v>
                </c:pt>
                <c:pt idx="2">
                  <c:v>1</c:v>
                </c:pt>
              </c:numCache>
            </c:numRef>
          </c:val>
          <c:extLst>
            <c:ext xmlns:c16="http://schemas.microsoft.com/office/drawing/2014/chart" uri="{C3380CC4-5D6E-409C-BE32-E72D297353CC}">
              <c16:uniqueId val="{0000000A-EF7C-4596-84E5-BABA31F96617}"/>
            </c:ext>
          </c:extLst>
        </c:ser>
        <c:dLbls>
          <c:showLegendKey val="0"/>
          <c:showVal val="0"/>
          <c:showCatName val="0"/>
          <c:showSerName val="0"/>
          <c:showPercent val="0"/>
          <c:showBubbleSize val="0"/>
        </c:dLbls>
        <c:gapWidth val="150"/>
        <c:shape val="cylinder"/>
        <c:axId val="351388008"/>
        <c:axId val="351392712"/>
        <c:axId val="0"/>
      </c:bar3DChart>
      <c:catAx>
        <c:axId val="3513880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92712"/>
        <c:crosses val="autoZero"/>
        <c:auto val="1"/>
        <c:lblAlgn val="ctr"/>
        <c:lblOffset val="100"/>
        <c:noMultiLvlLbl val="0"/>
      </c:catAx>
      <c:valAx>
        <c:axId val="351392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8008"/>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1100" b="1"/>
              <a:t>Valores del Sub proceso 1.1</a:t>
            </a:r>
          </a:p>
        </c:rich>
      </c:tx>
      <c:layout>
        <c:manualLayout>
          <c:xMode val="edge"/>
          <c:yMode val="edge"/>
          <c:x val="0.26559988012548158"/>
          <c:y val="1.8518518518518517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655194239000064E-2"/>
          <c:y val="0.1233796296296296"/>
          <c:w val="0.90934480576099996"/>
          <c:h val="0.75827472057565837"/>
        </c:manualLayout>
      </c:layout>
      <c:bar3DChart>
        <c:barDir val="col"/>
        <c:grouping val="percentStacked"/>
        <c:varyColors val="0"/>
        <c:ser>
          <c:idx val="0"/>
          <c:order val="0"/>
          <c:spPr>
            <a:solidFill>
              <a:schemeClr val="accent1"/>
            </a:solidFill>
            <a:ln>
              <a:noFill/>
            </a:ln>
            <a:effectLst/>
            <a:sp3d/>
          </c:spPr>
          <c:invertIfNegative val="0"/>
          <c:dPt>
            <c:idx val="0"/>
            <c:invertIfNegative val="0"/>
            <c:bubble3D val="0"/>
            <c:spPr>
              <a:solidFill>
                <a:srgbClr val="FFFF00"/>
              </a:solidFill>
              <a:ln>
                <a:noFill/>
              </a:ln>
              <a:effectLst/>
              <a:sp3d/>
            </c:spPr>
            <c:extLst>
              <c:ext xmlns:c16="http://schemas.microsoft.com/office/drawing/2014/chart" uri="{C3380CC4-5D6E-409C-BE32-E72D297353CC}">
                <c16:uniqueId val="{00000002-90A3-4E5B-8531-BE31762CCCF9}"/>
              </c:ext>
            </c:extLst>
          </c:dPt>
          <c:dPt>
            <c:idx val="1"/>
            <c:invertIfNegative val="0"/>
            <c:bubble3D val="0"/>
            <c:spPr>
              <a:solidFill>
                <a:srgbClr val="339966"/>
              </a:solidFill>
              <a:ln>
                <a:noFill/>
              </a:ln>
              <a:effectLst/>
              <a:sp3d/>
            </c:spPr>
            <c:extLst>
              <c:ext xmlns:c16="http://schemas.microsoft.com/office/drawing/2014/chart" uri="{C3380CC4-5D6E-409C-BE32-E72D297353CC}">
                <c16:uniqueId val="{00000003-90A3-4E5B-8531-BE31762CCCF9}"/>
              </c:ext>
            </c:extLst>
          </c:dPt>
          <c:dPt>
            <c:idx val="2"/>
            <c:invertIfNegative val="0"/>
            <c:bubble3D val="0"/>
            <c:spPr>
              <a:solidFill>
                <a:srgbClr val="FF3300"/>
              </a:solidFill>
              <a:ln>
                <a:noFill/>
              </a:ln>
              <a:effectLst/>
              <a:sp3d/>
            </c:spPr>
            <c:extLst>
              <c:ext xmlns:c16="http://schemas.microsoft.com/office/drawing/2014/chart" uri="{C3380CC4-5D6E-409C-BE32-E72D297353CC}">
                <c16:uniqueId val="{00000004-90A3-4E5B-8531-BE31762CCCF9}"/>
              </c:ext>
            </c:extLst>
          </c:dPt>
          <c:dLbls>
            <c:dLbl>
              <c:idx val="0"/>
              <c:layout>
                <c:manualLayout>
                  <c:x val="1.53468385512584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A3-4E5B-8531-BE31762CCCF9}"/>
                </c:ext>
              </c:extLst>
            </c:dLbl>
            <c:dLbl>
              <c:idx val="1"/>
              <c:layout>
                <c:manualLayout>
                  <c:x val="1.841620626151013E-2"/>
                  <c:y val="-4.6296296296296294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A3-4E5B-8531-BE31762CCCF9}"/>
                </c:ext>
              </c:extLst>
            </c:dLbl>
            <c:dLbl>
              <c:idx val="2"/>
              <c:layout>
                <c:manualLayout>
                  <c:x val="1.5346838551258441E-2"/>
                  <c:y val="-8.4875562720133283E-17"/>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A3-4E5B-8531-BE31762CCCF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MATRIZ'!$BH$6:$BH$8</c:f>
              <c:strCache>
                <c:ptCount val="3"/>
                <c:pt idx="0">
                  <c:v>Porcentaje de impacto</c:v>
                </c:pt>
                <c:pt idx="1">
                  <c:v>Porcentaje de probabilidad</c:v>
                </c:pt>
                <c:pt idx="2">
                  <c:v>Porcentaje de riesgo</c:v>
                </c:pt>
              </c:strCache>
            </c:strRef>
          </c:cat>
          <c:val>
            <c:numRef>
              <c:f>'MRC MATRIZ'!$BI$6:$BI$8</c:f>
              <c:numCache>
                <c:formatCode>0.0%</c:formatCode>
                <c:ptCount val="3"/>
                <c:pt idx="0">
                  <c:v>0.3888888888888889</c:v>
                </c:pt>
                <c:pt idx="1">
                  <c:v>0.46153846153846156</c:v>
                </c:pt>
                <c:pt idx="2">
                  <c:v>0.17948717948717949</c:v>
                </c:pt>
              </c:numCache>
            </c:numRef>
          </c:val>
          <c:extLst>
            <c:ext xmlns:c16="http://schemas.microsoft.com/office/drawing/2014/chart" uri="{C3380CC4-5D6E-409C-BE32-E72D297353CC}">
              <c16:uniqueId val="{00000000-90A3-4E5B-8531-BE31762CCCF9}"/>
            </c:ext>
          </c:extLst>
        </c:ser>
        <c:ser>
          <c:idx val="1"/>
          <c:order val="1"/>
          <c:spPr>
            <a:solidFill>
              <a:schemeClr val="bg1">
                <a:lumMod val="75000"/>
              </a:schemeClr>
            </a:solidFill>
            <a:ln>
              <a:noFill/>
            </a:ln>
            <a:effectLst/>
            <a:sp3d/>
          </c:spPr>
          <c:invertIfNegative val="0"/>
          <c:dLbls>
            <c:dLbl>
              <c:idx val="0"/>
              <c:layout>
                <c:manualLayout>
                  <c:x val="1.22774708410067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A3-4E5B-8531-BE31762CCCF9}"/>
                </c:ext>
              </c:extLst>
            </c:dLbl>
            <c:dLbl>
              <c:idx val="1"/>
              <c:layout>
                <c:manualLayout>
                  <c:x val="1.534683855125844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A3-4E5B-8531-BE31762CCCF9}"/>
                </c:ext>
              </c:extLst>
            </c:dLbl>
            <c:dLbl>
              <c:idx val="2"/>
              <c:layout>
                <c:manualLayout>
                  <c:x val="1.2277470841006752E-2"/>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0A3-4E5B-8531-BE31762CCCF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'MRC MATRIZ'!$BH$6:$BH$8</c:f>
              <c:strCache>
                <c:ptCount val="3"/>
                <c:pt idx="0">
                  <c:v>Porcentaje de impacto</c:v>
                </c:pt>
                <c:pt idx="1">
                  <c:v>Porcentaje de probabilidad</c:v>
                </c:pt>
                <c:pt idx="2">
                  <c:v>Porcentaje de riesgo</c:v>
                </c:pt>
              </c:strCache>
            </c:strRef>
          </c:cat>
          <c:val>
            <c:numRef>
              <c:f>'MRC MATRIZ'!$BJ$6:$BJ$8</c:f>
              <c:numCache>
                <c:formatCode>0.0%</c:formatCode>
                <c:ptCount val="3"/>
                <c:pt idx="0">
                  <c:v>0.61111111111111116</c:v>
                </c:pt>
                <c:pt idx="1">
                  <c:v>0.53846153846153844</c:v>
                </c:pt>
                <c:pt idx="2">
                  <c:v>0.82051282051282048</c:v>
                </c:pt>
              </c:numCache>
            </c:numRef>
          </c:val>
          <c:extLst>
            <c:ext xmlns:c16="http://schemas.microsoft.com/office/drawing/2014/chart" uri="{C3380CC4-5D6E-409C-BE32-E72D297353CC}">
              <c16:uniqueId val="{00000001-90A3-4E5B-8531-BE31762CCCF9}"/>
            </c:ext>
          </c:extLst>
        </c:ser>
        <c:dLbls>
          <c:showLegendKey val="0"/>
          <c:showVal val="0"/>
          <c:showCatName val="0"/>
          <c:showSerName val="0"/>
          <c:showPercent val="0"/>
          <c:showBubbleSize val="0"/>
        </c:dLbls>
        <c:gapWidth val="150"/>
        <c:shape val="cylinder"/>
        <c:axId val="351385656"/>
        <c:axId val="351383304"/>
        <c:axId val="0"/>
      </c:bar3DChart>
      <c:catAx>
        <c:axId val="351385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3304"/>
        <c:crosses val="autoZero"/>
        <c:auto val="1"/>
        <c:lblAlgn val="ctr"/>
        <c:lblOffset val="100"/>
        <c:noMultiLvlLbl val="0"/>
      </c:catAx>
      <c:valAx>
        <c:axId val="351383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3513856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6.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64</xdr:col>
      <xdr:colOff>15240</xdr:colOff>
      <xdr:row>5</xdr:row>
      <xdr:rowOff>38100</xdr:rowOff>
    </xdr:from>
    <xdr:to>
      <xdr:col>65</xdr:col>
      <xdr:colOff>198120</xdr:colOff>
      <xdr:row>15</xdr:row>
      <xdr:rowOff>7620</xdr:rowOff>
    </xdr:to>
    <xdr:graphicFrame macro="">
      <xdr:nvGraphicFramePr>
        <xdr:cNvPr id="2" name="Gráfico 1">
          <a:extLst>
            <a:ext uri="{FF2B5EF4-FFF2-40B4-BE49-F238E27FC236}">
              <a16:creationId xmlns:a16="http://schemas.microsoft.com/office/drawing/2014/main" id="{D2DC7E5B-1E74-4ACF-926C-D79A71B55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64</xdr:col>
      <xdr:colOff>0</xdr:colOff>
      <xdr:row>21</xdr:row>
      <xdr:rowOff>0</xdr:rowOff>
    </xdr:from>
    <xdr:to>
      <xdr:col>65</xdr:col>
      <xdr:colOff>7620</xdr:colOff>
      <xdr:row>30</xdr:row>
      <xdr:rowOff>114300</xdr:rowOff>
    </xdr:to>
    <xdr:graphicFrame macro="">
      <xdr:nvGraphicFramePr>
        <xdr:cNvPr id="3" name="Gráfico 2">
          <a:extLst>
            <a:ext uri="{FF2B5EF4-FFF2-40B4-BE49-F238E27FC236}">
              <a16:creationId xmlns:a16="http://schemas.microsoft.com/office/drawing/2014/main" id="{C004A066-FED7-4C83-9079-6CDEE8EC5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64</xdr:col>
      <xdr:colOff>0</xdr:colOff>
      <xdr:row>37</xdr:row>
      <xdr:rowOff>0</xdr:rowOff>
    </xdr:from>
    <xdr:to>
      <xdr:col>65</xdr:col>
      <xdr:colOff>7620</xdr:colOff>
      <xdr:row>45</xdr:row>
      <xdr:rowOff>259080</xdr:rowOff>
    </xdr:to>
    <xdr:graphicFrame macro="">
      <xdr:nvGraphicFramePr>
        <xdr:cNvPr id="4" name="Gráfico 3">
          <a:extLst>
            <a:ext uri="{FF2B5EF4-FFF2-40B4-BE49-F238E27FC236}">
              <a16:creationId xmlns:a16="http://schemas.microsoft.com/office/drawing/2014/main" id="{66DAAC6F-5BD3-4348-A025-75CAE215D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64</xdr:col>
      <xdr:colOff>0</xdr:colOff>
      <xdr:row>53</xdr:row>
      <xdr:rowOff>0</xdr:rowOff>
    </xdr:from>
    <xdr:to>
      <xdr:col>65</xdr:col>
      <xdr:colOff>9960</xdr:colOff>
      <xdr:row>60</xdr:row>
      <xdr:rowOff>249240</xdr:rowOff>
    </xdr:to>
    <xdr:graphicFrame macro="">
      <xdr:nvGraphicFramePr>
        <xdr:cNvPr id="5" name="Gráfico 4">
          <a:extLst>
            <a:ext uri="{FF2B5EF4-FFF2-40B4-BE49-F238E27FC236}">
              <a16:creationId xmlns:a16="http://schemas.microsoft.com/office/drawing/2014/main" id="{060DD1E7-A848-464E-B1B9-E18CAD5A3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64</xdr:col>
      <xdr:colOff>0</xdr:colOff>
      <xdr:row>69</xdr:row>
      <xdr:rowOff>0</xdr:rowOff>
    </xdr:from>
    <xdr:to>
      <xdr:col>65</xdr:col>
      <xdr:colOff>9960</xdr:colOff>
      <xdr:row>76</xdr:row>
      <xdr:rowOff>249240</xdr:rowOff>
    </xdr:to>
    <xdr:graphicFrame macro="">
      <xdr:nvGraphicFramePr>
        <xdr:cNvPr id="6" name="Gráfico 5">
          <a:extLst>
            <a:ext uri="{FF2B5EF4-FFF2-40B4-BE49-F238E27FC236}">
              <a16:creationId xmlns:a16="http://schemas.microsoft.com/office/drawing/2014/main" id="{83173D03-B951-42E7-AB3A-3176476077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64</xdr:col>
      <xdr:colOff>0</xdr:colOff>
      <xdr:row>85</xdr:row>
      <xdr:rowOff>0</xdr:rowOff>
    </xdr:from>
    <xdr:to>
      <xdr:col>65</xdr:col>
      <xdr:colOff>9960</xdr:colOff>
      <xdr:row>93</xdr:row>
      <xdr:rowOff>157800</xdr:rowOff>
    </xdr:to>
    <xdr:graphicFrame macro="">
      <xdr:nvGraphicFramePr>
        <xdr:cNvPr id="7" name="Gráfico 6">
          <a:extLst>
            <a:ext uri="{FF2B5EF4-FFF2-40B4-BE49-F238E27FC236}">
              <a16:creationId xmlns:a16="http://schemas.microsoft.com/office/drawing/2014/main" id="{4225BF13-8C3D-4F04-80C4-484C6770C5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64</xdr:col>
      <xdr:colOff>0</xdr:colOff>
      <xdr:row>101</xdr:row>
      <xdr:rowOff>0</xdr:rowOff>
    </xdr:from>
    <xdr:to>
      <xdr:col>65</xdr:col>
      <xdr:colOff>9960</xdr:colOff>
      <xdr:row>109</xdr:row>
      <xdr:rowOff>264480</xdr:rowOff>
    </xdr:to>
    <xdr:graphicFrame macro="">
      <xdr:nvGraphicFramePr>
        <xdr:cNvPr id="8" name="Gráfico 7">
          <a:extLst>
            <a:ext uri="{FF2B5EF4-FFF2-40B4-BE49-F238E27FC236}">
              <a16:creationId xmlns:a16="http://schemas.microsoft.com/office/drawing/2014/main" id="{730A0710-B305-445F-9012-9DCA27359F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64</xdr:col>
      <xdr:colOff>0</xdr:colOff>
      <xdr:row>117</xdr:row>
      <xdr:rowOff>0</xdr:rowOff>
    </xdr:from>
    <xdr:to>
      <xdr:col>65</xdr:col>
      <xdr:colOff>9960</xdr:colOff>
      <xdr:row>125</xdr:row>
      <xdr:rowOff>264480</xdr:rowOff>
    </xdr:to>
    <xdr:graphicFrame macro="">
      <xdr:nvGraphicFramePr>
        <xdr:cNvPr id="9" name="Gráfico 8">
          <a:extLst>
            <a:ext uri="{FF2B5EF4-FFF2-40B4-BE49-F238E27FC236}">
              <a16:creationId xmlns:a16="http://schemas.microsoft.com/office/drawing/2014/main" id="{D04419D5-75F5-4C63-86E0-4877F052FB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64</xdr:col>
      <xdr:colOff>15240</xdr:colOff>
      <xdr:row>5</xdr:row>
      <xdr:rowOff>38100</xdr:rowOff>
    </xdr:from>
    <xdr:to>
      <xdr:col>65</xdr:col>
      <xdr:colOff>198120</xdr:colOff>
      <xdr:row>15</xdr:row>
      <xdr:rowOff>7620</xdr:rowOff>
    </xdr:to>
    <xdr:graphicFrame macro="">
      <xdr:nvGraphicFramePr>
        <xdr:cNvPr id="3" name="Gráfico 2">
          <a:extLst>
            <a:ext uri="{FF2B5EF4-FFF2-40B4-BE49-F238E27FC236}">
              <a16:creationId xmlns:a16="http://schemas.microsoft.com/office/drawing/2014/main" id="{37262190-3AA7-4B2B-95FB-6D655EFEA4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64</xdr:col>
      <xdr:colOff>0</xdr:colOff>
      <xdr:row>21</xdr:row>
      <xdr:rowOff>0</xdr:rowOff>
    </xdr:from>
    <xdr:to>
      <xdr:col>65</xdr:col>
      <xdr:colOff>7620</xdr:colOff>
      <xdr:row>30</xdr:row>
      <xdr:rowOff>114300</xdr:rowOff>
    </xdr:to>
    <xdr:graphicFrame macro="">
      <xdr:nvGraphicFramePr>
        <xdr:cNvPr id="5" name="Gráfico 4">
          <a:extLst>
            <a:ext uri="{FF2B5EF4-FFF2-40B4-BE49-F238E27FC236}">
              <a16:creationId xmlns:a16="http://schemas.microsoft.com/office/drawing/2014/main" id="{C1A130CF-7815-4539-9231-41CE1C8857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53340</xdr:colOff>
      <xdr:row>1</xdr:row>
      <xdr:rowOff>30480</xdr:rowOff>
    </xdr:from>
    <xdr:to>
      <xdr:col>5</xdr:col>
      <xdr:colOff>8961120</xdr:colOff>
      <xdr:row>27</xdr:row>
      <xdr:rowOff>160020</xdr:rowOff>
    </xdr:to>
    <xdr:graphicFrame macro="">
      <xdr:nvGraphicFramePr>
        <xdr:cNvPr id="2" name="Gráfico 1">
          <a:extLst>
            <a:ext uri="{FF2B5EF4-FFF2-40B4-BE49-F238E27FC236}">
              <a16:creationId xmlns:a16="http://schemas.microsoft.com/office/drawing/2014/main" id="{74F6CFCB-B47D-4ECD-90FA-C848416615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22860</xdr:colOff>
      <xdr:row>1</xdr:row>
      <xdr:rowOff>38100</xdr:rowOff>
    </xdr:from>
    <xdr:to>
      <xdr:col>8</xdr:col>
      <xdr:colOff>762000</xdr:colOff>
      <xdr:row>27</xdr:row>
      <xdr:rowOff>190500</xdr:rowOff>
    </xdr:to>
    <xdr:graphicFrame macro="">
      <xdr:nvGraphicFramePr>
        <xdr:cNvPr id="3" name="Gráfico 2">
          <a:extLst>
            <a:ext uri="{FF2B5EF4-FFF2-40B4-BE49-F238E27FC236}">
              <a16:creationId xmlns:a16="http://schemas.microsoft.com/office/drawing/2014/main" id="{1CEF3A56-1F47-412A-8910-5EF08D5221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xdr:colOff>
      <xdr:row>1</xdr:row>
      <xdr:rowOff>22860</xdr:rowOff>
    </xdr:from>
    <xdr:to>
      <xdr:col>5</xdr:col>
      <xdr:colOff>8930640</xdr:colOff>
      <xdr:row>27</xdr:row>
      <xdr:rowOff>0</xdr:rowOff>
    </xdr:to>
    <xdr:graphicFrame macro="">
      <xdr:nvGraphicFramePr>
        <xdr:cNvPr id="2" name="Gráfico 1">
          <a:extLst>
            <a:ext uri="{FF2B5EF4-FFF2-40B4-BE49-F238E27FC236}">
              <a16:creationId xmlns:a16="http://schemas.microsoft.com/office/drawing/2014/main" id="{8DD9B0C7-FE66-4D40-868E-A54B48D677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22860</xdr:colOff>
      <xdr:row>1</xdr:row>
      <xdr:rowOff>22860</xdr:rowOff>
    </xdr:from>
    <xdr:to>
      <xdr:col>7</xdr:col>
      <xdr:colOff>8808720</xdr:colOff>
      <xdr:row>27</xdr:row>
      <xdr:rowOff>0</xdr:rowOff>
    </xdr:to>
    <xdr:graphicFrame macro="">
      <xdr:nvGraphicFramePr>
        <xdr:cNvPr id="3" name="Gráfico 2">
          <a:extLst>
            <a:ext uri="{FF2B5EF4-FFF2-40B4-BE49-F238E27FC236}">
              <a16:creationId xmlns:a16="http://schemas.microsoft.com/office/drawing/2014/main" id="{6119FDA4-E027-49D7-81D6-0927113BED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53340</xdr:colOff>
      <xdr:row>1</xdr:row>
      <xdr:rowOff>30480</xdr:rowOff>
    </xdr:from>
    <xdr:to>
      <xdr:col>5</xdr:col>
      <xdr:colOff>8961120</xdr:colOff>
      <xdr:row>18</xdr:row>
      <xdr:rowOff>22860</xdr:rowOff>
    </xdr:to>
    <xdr:graphicFrame macro="">
      <xdr:nvGraphicFramePr>
        <xdr:cNvPr id="2" name="Gráfico 1">
          <a:extLst>
            <a:ext uri="{FF2B5EF4-FFF2-40B4-BE49-F238E27FC236}">
              <a16:creationId xmlns:a16="http://schemas.microsoft.com/office/drawing/2014/main" id="{92BC1511-6300-4912-BBAB-3DC9658F0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22860</xdr:colOff>
      <xdr:row>1</xdr:row>
      <xdr:rowOff>38100</xdr:rowOff>
    </xdr:from>
    <xdr:to>
      <xdr:col>7</xdr:col>
      <xdr:colOff>8938260</xdr:colOff>
      <xdr:row>18</xdr:row>
      <xdr:rowOff>30480</xdr:rowOff>
    </xdr:to>
    <xdr:graphicFrame macro="">
      <xdr:nvGraphicFramePr>
        <xdr:cNvPr id="3" name="Gráfico 2">
          <a:extLst>
            <a:ext uri="{FF2B5EF4-FFF2-40B4-BE49-F238E27FC236}">
              <a16:creationId xmlns:a16="http://schemas.microsoft.com/office/drawing/2014/main" id="{B9D69FA2-1089-4215-B320-08EBC7673D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1</xdr:row>
      <xdr:rowOff>2856</xdr:rowOff>
    </xdr:from>
    <xdr:to>
      <xdr:col>3</xdr:col>
      <xdr:colOff>8477249</xdr:colOff>
      <xdr:row>17</xdr:row>
      <xdr:rowOff>121920</xdr:rowOff>
    </xdr:to>
    <xdr:graphicFrame macro="">
      <xdr:nvGraphicFramePr>
        <xdr:cNvPr id="2" name="Gráfico 1">
          <a:extLst>
            <a:ext uri="{FF2B5EF4-FFF2-40B4-BE49-F238E27FC236}">
              <a16:creationId xmlns:a16="http://schemas.microsoft.com/office/drawing/2014/main" id="{9B6C6ACE-949F-44D5-BE42-9A66FAA6C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158749</xdr:colOff>
      <xdr:row>18</xdr:row>
      <xdr:rowOff>4449</xdr:rowOff>
    </xdr:from>
    <xdr:to>
      <xdr:col>3</xdr:col>
      <xdr:colOff>8485717</xdr:colOff>
      <xdr:row>35</xdr:row>
      <xdr:rowOff>127000</xdr:rowOff>
    </xdr:to>
    <xdr:graphicFrame macro="">
      <xdr:nvGraphicFramePr>
        <xdr:cNvPr id="3" name="Gráfico 2">
          <a:extLst>
            <a:ext uri="{FF2B5EF4-FFF2-40B4-BE49-F238E27FC236}">
              <a16:creationId xmlns:a16="http://schemas.microsoft.com/office/drawing/2014/main" id="{01E59DDC-1180-4EC8-A561-65A618945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87630</xdr:colOff>
      <xdr:row>1</xdr:row>
      <xdr:rowOff>809</xdr:rowOff>
    </xdr:from>
    <xdr:to>
      <xdr:col>1</xdr:col>
      <xdr:colOff>8375650</xdr:colOff>
      <xdr:row>17</xdr:row>
      <xdr:rowOff>99060</xdr:rowOff>
    </xdr:to>
    <xdr:graphicFrame macro="">
      <xdr:nvGraphicFramePr>
        <xdr:cNvPr id="4" name="Gráfico 3">
          <a:extLst>
            <a:ext uri="{FF2B5EF4-FFF2-40B4-BE49-F238E27FC236}">
              <a16:creationId xmlns:a16="http://schemas.microsoft.com/office/drawing/2014/main" id="{6E56A3BA-4D45-4D35-A5ED-FBCBB67B85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8724685</xdr:colOff>
      <xdr:row>16</xdr:row>
      <xdr:rowOff>110068</xdr:rowOff>
    </xdr:from>
    <xdr:to>
      <xdr:col>9</xdr:col>
      <xdr:colOff>481753</xdr:colOff>
      <xdr:row>28</xdr:row>
      <xdr:rowOff>148813</xdr:rowOff>
    </xdr:to>
    <xdr:graphicFrame macro="">
      <xdr:nvGraphicFramePr>
        <xdr:cNvPr id="5" name="Gráfico 4">
          <a:extLst>
            <a:ext uri="{FF2B5EF4-FFF2-40B4-BE49-F238E27FC236}">
              <a16:creationId xmlns:a16="http://schemas.microsoft.com/office/drawing/2014/main" id="{29FCB191-5A6C-4B99-94CB-61EBA767AC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88900</xdr:colOff>
      <xdr:row>18</xdr:row>
      <xdr:rowOff>6459</xdr:rowOff>
    </xdr:from>
    <xdr:to>
      <xdr:col>2</xdr:col>
      <xdr:colOff>6350</xdr:colOff>
      <xdr:row>35</xdr:row>
      <xdr:rowOff>118533</xdr:rowOff>
    </xdr:to>
    <xdr:graphicFrame macro="">
      <xdr:nvGraphicFramePr>
        <xdr:cNvPr id="6" name="Gráfico 5">
          <a:extLst>
            <a:ext uri="{FF2B5EF4-FFF2-40B4-BE49-F238E27FC236}">
              <a16:creationId xmlns:a16="http://schemas.microsoft.com/office/drawing/2014/main" id="{197A8819-2F22-4A6B-9418-E5CE53E2E7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84666</xdr:colOff>
      <xdr:row>36</xdr:row>
      <xdr:rowOff>135467</xdr:rowOff>
    </xdr:from>
    <xdr:to>
      <xdr:col>2</xdr:col>
      <xdr:colOff>8467</xdr:colOff>
      <xdr:row>49</xdr:row>
      <xdr:rowOff>237067</xdr:rowOff>
    </xdr:to>
    <xdr:graphicFrame macro="">
      <xdr:nvGraphicFramePr>
        <xdr:cNvPr id="7" name="Gráfico 6">
          <a:extLst>
            <a:ext uri="{FF2B5EF4-FFF2-40B4-BE49-F238E27FC236}">
              <a16:creationId xmlns:a16="http://schemas.microsoft.com/office/drawing/2014/main" id="{5896F6E4-145D-4638-82D2-A710FE181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8467</xdr:colOff>
      <xdr:row>36</xdr:row>
      <xdr:rowOff>135465</xdr:rowOff>
    </xdr:from>
    <xdr:to>
      <xdr:col>3</xdr:col>
      <xdr:colOff>8492067</xdr:colOff>
      <xdr:row>49</xdr:row>
      <xdr:rowOff>262466</xdr:rowOff>
    </xdr:to>
    <xdr:graphicFrame macro="">
      <xdr:nvGraphicFramePr>
        <xdr:cNvPr id="8" name="Gráfico 7">
          <a:extLst>
            <a:ext uri="{FF2B5EF4-FFF2-40B4-BE49-F238E27FC236}">
              <a16:creationId xmlns:a16="http://schemas.microsoft.com/office/drawing/2014/main" id="{9BB53340-E4B0-42F9-9CD4-DAC0DD571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55126</xdr:colOff>
      <xdr:row>0</xdr:row>
      <xdr:rowOff>65851</xdr:rowOff>
    </xdr:from>
    <xdr:to>
      <xdr:col>5</xdr:col>
      <xdr:colOff>9172221</xdr:colOff>
      <xdr:row>33</xdr:row>
      <xdr:rowOff>109574</xdr:rowOff>
    </xdr:to>
    <xdr:graphicFrame macro="">
      <xdr:nvGraphicFramePr>
        <xdr:cNvPr id="2" name="Gráfico 1">
          <a:extLst>
            <a:ext uri="{FF2B5EF4-FFF2-40B4-BE49-F238E27FC236}">
              <a16:creationId xmlns:a16="http://schemas.microsoft.com/office/drawing/2014/main" id="{20D7BFCA-E183-47AE-B391-DEFC458B2E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9406</xdr:colOff>
      <xdr:row>40</xdr:row>
      <xdr:rowOff>28222</xdr:rowOff>
    </xdr:from>
    <xdr:to>
      <xdr:col>5</xdr:col>
      <xdr:colOff>9115777</xdr:colOff>
      <xdr:row>69</xdr:row>
      <xdr:rowOff>47037</xdr:rowOff>
    </xdr:to>
    <xdr:graphicFrame macro="">
      <xdr:nvGraphicFramePr>
        <xdr:cNvPr id="3" name="Gráfico 2">
          <a:extLst>
            <a:ext uri="{FF2B5EF4-FFF2-40B4-BE49-F238E27FC236}">
              <a16:creationId xmlns:a16="http://schemas.microsoft.com/office/drawing/2014/main" id="{ABB8A7AE-248F-4F32-956E-D760C7F862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364064</xdr:colOff>
      <xdr:row>7</xdr:row>
      <xdr:rowOff>245533</xdr:rowOff>
    </xdr:from>
    <xdr:to>
      <xdr:col>18</xdr:col>
      <xdr:colOff>152400</xdr:colOff>
      <xdr:row>19</xdr:row>
      <xdr:rowOff>118532</xdr:rowOff>
    </xdr:to>
    <xdr:graphicFrame macro="">
      <xdr:nvGraphicFramePr>
        <xdr:cNvPr id="3" name="Gráfico 2">
          <a:extLst>
            <a:ext uri="{FF2B5EF4-FFF2-40B4-BE49-F238E27FC236}">
              <a16:creationId xmlns:a16="http://schemas.microsoft.com/office/drawing/2014/main" id="{30FF435E-5057-4014-979B-35F6C7F934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2010/Downloads/Mapa_de_Riesgos_de_Corrupcion_INAES_NUEVA_VERSION%2019-01-2023%20V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C MATRIZ"/>
      <sheetName val="Plan de ejecución "/>
      <sheetName val="MRC Matriz DNA (2)"/>
      <sheetName val="Situaciones de corrupción"/>
      <sheetName val="Causas"/>
      <sheetName val="Consecuencias"/>
      <sheetName val="Prob. - Impacto - Riesgo"/>
      <sheetName val="Acciones de mitagación"/>
      <sheetName val="Plantillas"/>
    </sheetNames>
    <sheetDataSet>
      <sheetData sheetId="0">
        <row r="5">
          <cell r="AU5">
            <v>1</v>
          </cell>
        </row>
        <row r="6">
          <cell r="F6" t="str">
            <v xml:space="preserve">Gestión contable </v>
          </cell>
          <cell r="Z6">
            <v>1</v>
          </cell>
          <cell r="AE6">
            <v>1</v>
          </cell>
          <cell r="AF6">
            <v>1</v>
          </cell>
          <cell r="AH6">
            <v>7</v>
          </cell>
          <cell r="AU6">
            <v>180</v>
          </cell>
          <cell r="BH6" t="str">
            <v>Porcentaje de impacto</v>
          </cell>
          <cell r="BI6">
            <v>0.3888888888888889</v>
          </cell>
          <cell r="BJ6">
            <v>0.61111111111111116</v>
          </cell>
        </row>
        <row r="7">
          <cell r="Z7">
            <v>1</v>
          </cell>
          <cell r="AE7">
            <v>2</v>
          </cell>
          <cell r="AF7">
            <v>1</v>
          </cell>
          <cell r="AH7">
            <v>9</v>
          </cell>
          <cell r="AU7">
            <v>155</v>
          </cell>
          <cell r="BH7" t="str">
            <v>Porcentaje de probabilidad</v>
          </cell>
          <cell r="BI7">
            <v>0.46153846153846156</v>
          </cell>
          <cell r="BJ7">
            <v>0.53846153846153844</v>
          </cell>
        </row>
        <row r="8">
          <cell r="Z8">
            <v>1</v>
          </cell>
          <cell r="AE8">
            <v>3</v>
          </cell>
          <cell r="AF8">
            <v>1</v>
          </cell>
          <cell r="AH8">
            <v>8</v>
          </cell>
          <cell r="AU8">
            <v>0.86111111111111116</v>
          </cell>
          <cell r="BE8">
            <v>420</v>
          </cell>
          <cell r="BF8">
            <v>0.17948717948717949</v>
          </cell>
          <cell r="BH8" t="str">
            <v>Porcentaje de riesgo</v>
          </cell>
          <cell r="BI8">
            <v>0.17948717948717949</v>
          </cell>
          <cell r="BJ8">
            <v>0.82051282051282048</v>
          </cell>
        </row>
        <row r="9">
          <cell r="Z9">
            <v>1</v>
          </cell>
          <cell r="AE9">
            <v>4</v>
          </cell>
          <cell r="AF9">
            <v>1</v>
          </cell>
          <cell r="AH9">
            <v>9</v>
          </cell>
          <cell r="AU9">
            <v>13</v>
          </cell>
          <cell r="BE9">
            <v>680</v>
          </cell>
          <cell r="BF9">
            <v>0.29059829059829062</v>
          </cell>
        </row>
        <row r="10">
          <cell r="AE10">
            <v>5</v>
          </cell>
          <cell r="AF10">
            <v>1</v>
          </cell>
          <cell r="AH10">
            <v>10</v>
          </cell>
          <cell r="AU10">
            <v>14</v>
          </cell>
          <cell r="BE10">
            <v>0</v>
          </cell>
          <cell r="BF10">
            <v>0</v>
          </cell>
        </row>
        <row r="11">
          <cell r="AE11">
            <v>6</v>
          </cell>
          <cell r="AH11">
            <v>10</v>
          </cell>
          <cell r="AU11">
            <v>1.0769230769230769</v>
          </cell>
          <cell r="BE11">
            <v>0</v>
          </cell>
          <cell r="BF11">
            <v>0</v>
          </cell>
        </row>
        <row r="12">
          <cell r="Z12">
            <v>1</v>
          </cell>
          <cell r="AE12">
            <v>7</v>
          </cell>
          <cell r="AH12">
            <v>10</v>
          </cell>
          <cell r="AU12">
            <v>2340</v>
          </cell>
          <cell r="BE12">
            <v>0</v>
          </cell>
          <cell r="BF12">
            <v>0</v>
          </cell>
        </row>
        <row r="13">
          <cell r="AE13">
            <v>7</v>
          </cell>
          <cell r="AH13">
            <v>7</v>
          </cell>
          <cell r="AI13">
            <v>1</v>
          </cell>
          <cell r="AU13">
            <v>1100</v>
          </cell>
          <cell r="BE13">
            <v>0</v>
          </cell>
          <cell r="BF13">
            <v>0</v>
          </cell>
        </row>
        <row r="14">
          <cell r="AE14">
            <v>8</v>
          </cell>
          <cell r="AH14">
            <v>5</v>
          </cell>
          <cell r="AI14">
            <v>1</v>
          </cell>
          <cell r="AU14">
            <v>0.47008547008547008</v>
          </cell>
          <cell r="BE14">
            <v>0</v>
          </cell>
          <cell r="BF14">
            <v>0</v>
          </cell>
        </row>
        <row r="15">
          <cell r="Z15">
            <v>1</v>
          </cell>
          <cell r="AE15">
            <v>8</v>
          </cell>
          <cell r="AF15">
            <v>1</v>
          </cell>
          <cell r="AH15">
            <v>7</v>
          </cell>
          <cell r="AI15">
            <v>1</v>
          </cell>
          <cell r="BE15">
            <v>0</v>
          </cell>
          <cell r="BF15">
            <v>0</v>
          </cell>
        </row>
        <row r="16">
          <cell r="AE16">
            <v>9</v>
          </cell>
          <cell r="AF16">
            <v>1</v>
          </cell>
          <cell r="AH16">
            <v>6</v>
          </cell>
          <cell r="AI16">
            <v>1</v>
          </cell>
          <cell r="BE16">
            <v>0</v>
          </cell>
          <cell r="BF16">
            <v>0</v>
          </cell>
        </row>
        <row r="17">
          <cell r="AE17">
            <v>8</v>
          </cell>
          <cell r="AF17">
            <v>1</v>
          </cell>
          <cell r="AH17">
            <v>9</v>
          </cell>
          <cell r="BE17">
            <v>0</v>
          </cell>
          <cell r="BF17">
            <v>0</v>
          </cell>
        </row>
        <row r="18">
          <cell r="AE18">
            <v>5</v>
          </cell>
          <cell r="AF18">
            <v>1</v>
          </cell>
          <cell r="AH18">
            <v>10</v>
          </cell>
          <cell r="BE18">
            <v>0</v>
          </cell>
          <cell r="BF18">
            <v>0</v>
          </cell>
        </row>
        <row r="19">
          <cell r="BE19">
            <v>0</v>
          </cell>
          <cell r="BF19">
            <v>0</v>
          </cell>
        </row>
        <row r="20">
          <cell r="BE20">
            <v>0</v>
          </cell>
          <cell r="BF20">
            <v>0</v>
          </cell>
        </row>
        <row r="21">
          <cell r="BE21">
            <v>0</v>
          </cell>
          <cell r="BF21">
            <v>0</v>
          </cell>
        </row>
        <row r="22">
          <cell r="F22" t="str">
            <v>Gestión de Tesorería</v>
          </cell>
          <cell r="Z22">
            <v>1</v>
          </cell>
          <cell r="AF22">
            <v>1</v>
          </cell>
          <cell r="AI22">
            <v>1</v>
          </cell>
          <cell r="BE22">
            <v>0</v>
          </cell>
          <cell r="BF22">
            <v>0</v>
          </cell>
          <cell r="BH22" t="str">
            <v>Porcentaje de impacto</v>
          </cell>
          <cell r="BI22">
            <v>0.47222222222222221</v>
          </cell>
          <cell r="BJ22">
            <v>0.52777777777777779</v>
          </cell>
        </row>
        <row r="23">
          <cell r="BE23">
            <v>0</v>
          </cell>
          <cell r="BF23">
            <v>0</v>
          </cell>
          <cell r="BH23" t="str">
            <v>Porcentaje de probabilidad</v>
          </cell>
          <cell r="BI23">
            <v>0.61538461538461542</v>
          </cell>
          <cell r="BJ23">
            <v>0.38461538461538458</v>
          </cell>
        </row>
        <row r="24">
          <cell r="Z24">
            <v>1</v>
          </cell>
          <cell r="AF24">
            <v>1</v>
          </cell>
          <cell r="BE24">
            <v>0</v>
          </cell>
          <cell r="BF24">
            <v>0</v>
          </cell>
          <cell r="BH24" t="str">
            <v>Porcentaje de riesgo</v>
          </cell>
          <cell r="BI24">
            <v>0.29059829059829062</v>
          </cell>
          <cell r="BJ24">
            <v>0.70940170940170932</v>
          </cell>
        </row>
        <row r="25">
          <cell r="Z25">
            <v>1</v>
          </cell>
          <cell r="AF25">
            <v>1</v>
          </cell>
          <cell r="BE25">
            <v>0</v>
          </cell>
          <cell r="BF25">
            <v>0</v>
          </cell>
        </row>
        <row r="26">
          <cell r="Z26">
            <v>1</v>
          </cell>
          <cell r="AF26">
            <v>1</v>
          </cell>
          <cell r="BE26">
            <v>0</v>
          </cell>
          <cell r="BF26">
            <v>0</v>
          </cell>
        </row>
        <row r="27">
          <cell r="Z27">
            <v>1</v>
          </cell>
          <cell r="BE27">
            <v>0</v>
          </cell>
          <cell r="BF27">
            <v>0</v>
          </cell>
        </row>
        <row r="28">
          <cell r="BE28">
            <v>0</v>
          </cell>
          <cell r="BF28">
            <v>0</v>
          </cell>
        </row>
        <row r="29">
          <cell r="Z29">
            <v>1</v>
          </cell>
          <cell r="AF29">
            <v>1</v>
          </cell>
          <cell r="AI29">
            <v>1</v>
          </cell>
          <cell r="BE29">
            <v>0</v>
          </cell>
          <cell r="BF29">
            <v>0</v>
          </cell>
        </row>
        <row r="30">
          <cell r="Z30">
            <v>1</v>
          </cell>
          <cell r="AF30">
            <v>1</v>
          </cell>
          <cell r="AI30">
            <v>1</v>
          </cell>
          <cell r="BE30">
            <v>0</v>
          </cell>
          <cell r="BF30">
            <v>0</v>
          </cell>
        </row>
        <row r="31">
          <cell r="AF31">
            <v>1</v>
          </cell>
          <cell r="AI31">
            <v>1</v>
          </cell>
          <cell r="BE31">
            <v>0</v>
          </cell>
          <cell r="BF31">
            <v>0</v>
          </cell>
        </row>
        <row r="32">
          <cell r="AF32">
            <v>1</v>
          </cell>
          <cell r="AI32">
            <v>1</v>
          </cell>
          <cell r="BE32">
            <v>0</v>
          </cell>
          <cell r="BF32">
            <v>0</v>
          </cell>
        </row>
        <row r="33">
          <cell r="Z33">
            <v>1</v>
          </cell>
          <cell r="AF33">
            <v>1</v>
          </cell>
        </row>
        <row r="38">
          <cell r="BH38" t="str">
            <v>Porcentaje de impacto</v>
          </cell>
          <cell r="BI38">
            <v>0</v>
          </cell>
          <cell r="BJ38">
            <v>1</v>
          </cell>
        </row>
        <row r="39">
          <cell r="BH39" t="str">
            <v>Porcentaje de probabilidad</v>
          </cell>
          <cell r="BI39">
            <v>0</v>
          </cell>
          <cell r="BJ39">
            <v>1</v>
          </cell>
        </row>
        <row r="40">
          <cell r="BH40" t="str">
            <v>Porcentaje de riesgo</v>
          </cell>
          <cell r="BI40">
            <v>0</v>
          </cell>
          <cell r="BJ40">
            <v>1</v>
          </cell>
        </row>
        <row r="54">
          <cell r="BH54" t="str">
            <v>Porcentaje de impacto</v>
          </cell>
          <cell r="BI54">
            <v>0</v>
          </cell>
          <cell r="BJ54">
            <v>1</v>
          </cell>
        </row>
        <row r="55">
          <cell r="BH55" t="str">
            <v>Porcentaje de probabilidad</v>
          </cell>
          <cell r="BI55">
            <v>0</v>
          </cell>
          <cell r="BJ55">
            <v>1</v>
          </cell>
        </row>
        <row r="56">
          <cell r="BH56" t="str">
            <v>Porcentaje de riesgo</v>
          </cell>
          <cell r="BI56">
            <v>0</v>
          </cell>
          <cell r="BJ56">
            <v>1</v>
          </cell>
        </row>
        <row r="70">
          <cell r="BH70" t="str">
            <v>Porcentaje de impacto</v>
          </cell>
          <cell r="BI70">
            <v>0</v>
          </cell>
          <cell r="BJ70">
            <v>1</v>
          </cell>
        </row>
        <row r="71">
          <cell r="BH71" t="str">
            <v>Porcentaje de probabilidad</v>
          </cell>
          <cell r="BI71">
            <v>0</v>
          </cell>
          <cell r="BJ71">
            <v>1</v>
          </cell>
        </row>
        <row r="72">
          <cell r="BH72" t="str">
            <v>Porcentaje de riesgo</v>
          </cell>
          <cell r="BI72">
            <v>0</v>
          </cell>
          <cell r="BJ72">
            <v>1</v>
          </cell>
        </row>
        <row r="86">
          <cell r="BH86" t="str">
            <v>Porcentaje de impacto</v>
          </cell>
          <cell r="BI86">
            <v>0</v>
          </cell>
          <cell r="BJ86">
            <v>1</v>
          </cell>
        </row>
        <row r="87">
          <cell r="BH87" t="str">
            <v>Porcentaje de probabilidad</v>
          </cell>
          <cell r="BI87">
            <v>0</v>
          </cell>
          <cell r="BJ87">
            <v>1</v>
          </cell>
        </row>
        <row r="88">
          <cell r="BH88" t="str">
            <v>Porcentaje de riesgo</v>
          </cell>
          <cell r="BI88">
            <v>0</v>
          </cell>
          <cell r="BJ88">
            <v>1</v>
          </cell>
        </row>
        <row r="102">
          <cell r="BH102" t="str">
            <v>Porcentaje de impacto</v>
          </cell>
          <cell r="BI102">
            <v>0</v>
          </cell>
          <cell r="BJ102">
            <v>1</v>
          </cell>
        </row>
        <row r="103">
          <cell r="BH103" t="str">
            <v>Porcentaje de probabilidad</v>
          </cell>
          <cell r="BI103">
            <v>0</v>
          </cell>
          <cell r="BJ103">
            <v>1</v>
          </cell>
        </row>
        <row r="104">
          <cell r="BH104" t="str">
            <v>Porcentaje de riesgo</v>
          </cell>
          <cell r="BI104">
            <v>0</v>
          </cell>
          <cell r="BJ104">
            <v>1</v>
          </cell>
        </row>
        <row r="118">
          <cell r="BH118" t="str">
            <v>Porcentaje de impacto</v>
          </cell>
          <cell r="BI118">
            <v>0</v>
          </cell>
          <cell r="BJ118">
            <v>1</v>
          </cell>
        </row>
        <row r="119">
          <cell r="BH119" t="str">
            <v>Porcentaje de probabilidad</v>
          </cell>
          <cell r="BI119">
            <v>0</v>
          </cell>
          <cell r="BJ119">
            <v>1</v>
          </cell>
        </row>
        <row r="120">
          <cell r="BH120" t="str">
            <v>Porcentaje de riesgo</v>
          </cell>
          <cell r="BI120">
            <v>0</v>
          </cell>
          <cell r="BJ120">
            <v>1</v>
          </cell>
        </row>
      </sheetData>
      <sheetData sheetId="1"/>
      <sheetData sheetId="2"/>
      <sheetData sheetId="3"/>
      <sheetData sheetId="4"/>
      <sheetData sheetId="5"/>
      <sheetData sheetId="6">
        <row r="3">
          <cell r="L3" t="str">
            <v>b) Las actividades se realizan en un espacio físico carente de monitoreo o registro objetivo (audio y video).</v>
          </cell>
          <cell r="M3">
            <v>1</v>
          </cell>
          <cell r="O3" t="str">
            <v>b) Las actividades se realizan en un espacio físico carente de monitoreo o registro objetivo (audio y video).</v>
          </cell>
          <cell r="P3">
            <v>1</v>
          </cell>
          <cell r="T3" t="str">
            <v xml:space="preserve">Gestión contable </v>
          </cell>
          <cell r="U3">
            <v>420</v>
          </cell>
          <cell r="X3" t="str">
            <v xml:space="preserve">Gestión contable </v>
          </cell>
          <cell r="Y3">
            <v>0.17948717948717949</v>
          </cell>
        </row>
        <row r="4">
          <cell r="L4" t="str">
            <v>f) El uso no controlado o evitación del producto resultante de las tareas, permite obtener importantes beneficios.</v>
          </cell>
          <cell r="M4">
            <v>1</v>
          </cell>
          <cell r="O4" t="str">
            <v>f) El uso no controlado o evitación del producto resultante de las tareas, permite obtener importantes beneficios.</v>
          </cell>
          <cell r="P4">
            <v>1</v>
          </cell>
          <cell r="T4" t="str">
            <v/>
          </cell>
          <cell r="U4">
            <v>0</v>
          </cell>
          <cell r="X4" t="str">
            <v/>
          </cell>
          <cell r="Y4">
            <v>0</v>
          </cell>
        </row>
        <row r="5">
          <cell r="L5" t="str">
            <v>h) Las medidas de sanción por el uso no controlado o evitación del producto de las tareas, son muy leves y no desalientan dichas conductas.</v>
          </cell>
          <cell r="M5">
            <v>1</v>
          </cell>
          <cell r="O5" t="str">
            <v>h) Las medidas de sanción por el uso no controlado o evitación del producto de las tareas, son muy leves y no desalientan dichas conductas.</v>
          </cell>
          <cell r="P5">
            <v>1</v>
          </cell>
          <cell r="T5" t="str">
            <v/>
          </cell>
          <cell r="U5">
            <v>0</v>
          </cell>
          <cell r="X5" t="str">
            <v/>
          </cell>
          <cell r="Y5">
            <v>0</v>
          </cell>
        </row>
        <row r="6">
          <cell r="L6" t="str">
            <v>j) El personal involucrado en las tareas no ha sido conscientizado sobre el impacto del uso no controlado o evitación del producto resultante.</v>
          </cell>
          <cell r="M6">
            <v>1</v>
          </cell>
          <cell r="O6" t="str">
            <v>j) El personal involucrado en las tareas no ha sido conscientizado sobre el impacto del uso no controlado o evitación del producto resultante.</v>
          </cell>
          <cell r="P6">
            <v>1</v>
          </cell>
          <cell r="T6" t="str">
            <v/>
          </cell>
          <cell r="U6">
            <v>0</v>
          </cell>
          <cell r="X6" t="str">
            <v/>
          </cell>
          <cell r="Y6">
            <v>0</v>
          </cell>
        </row>
        <row r="7">
          <cell r="L7" t="str">
            <v>a) La naturaleza de las actividades requiere un relacionamiento interpersonal directo entre las personas.</v>
          </cell>
          <cell r="M7">
            <v>2</v>
          </cell>
          <cell r="O7" t="str">
            <v>a) La naturaleza de las actividades requiere un relacionamiento interpersonal directo entre las personas.</v>
          </cell>
          <cell r="P7">
            <v>2</v>
          </cell>
          <cell r="T7" t="str">
            <v>Gestión de Tesorería</v>
          </cell>
          <cell r="U7">
            <v>680</v>
          </cell>
          <cell r="X7" t="str">
            <v>Gestión de Tesorería</v>
          </cell>
          <cell r="Y7">
            <v>0.29059829059829062</v>
          </cell>
        </row>
        <row r="8">
          <cell r="L8" t="str">
            <v xml:space="preserve">c) No se cuenta con mecanismos de control inicial para el desarrollo de las tareas, o son precarios. </v>
          </cell>
          <cell r="M8">
            <v>2</v>
          </cell>
          <cell r="O8" t="str">
            <v xml:space="preserve">c) No se cuenta con mecanismos de control inicial para el desarrollo de las tareas, o son precarios. </v>
          </cell>
          <cell r="P8">
            <v>2</v>
          </cell>
          <cell r="T8" t="str">
            <v/>
          </cell>
          <cell r="U8">
            <v>0</v>
          </cell>
          <cell r="X8" t="str">
            <v/>
          </cell>
          <cell r="Y8">
            <v>0</v>
          </cell>
        </row>
        <row r="9">
          <cell r="L9" t="str">
            <v xml:space="preserve">d) No se cuenta con mecanismos de control intermedio en el proceso de desarrollo de las tareas, o son precarios. </v>
          </cell>
          <cell r="M9">
            <v>2</v>
          </cell>
          <cell r="O9" t="str">
            <v xml:space="preserve">d) No se cuenta con mecanismos de control intermedio en el proceso de desarrollo de las tareas, o son precarios. </v>
          </cell>
          <cell r="P9">
            <v>2</v>
          </cell>
          <cell r="T9" t="str">
            <v/>
          </cell>
          <cell r="U9">
            <v>0</v>
          </cell>
          <cell r="X9" t="str">
            <v/>
          </cell>
          <cell r="Y9">
            <v>0</v>
          </cell>
        </row>
        <row r="10">
          <cell r="L10" t="str">
            <v xml:space="preserve">e) No se cuenta con mecanismos de control del producto final resultante de las tareas, o son precarios. </v>
          </cell>
          <cell r="M10">
            <v>1</v>
          </cell>
          <cell r="O10" t="str">
            <v xml:space="preserve">e) No se cuenta con mecanismos de control del producto final resultante de las tareas, o son precarios. </v>
          </cell>
          <cell r="P10">
            <v>1</v>
          </cell>
          <cell r="T10" t="str">
            <v/>
          </cell>
          <cell r="U10">
            <v>0</v>
          </cell>
          <cell r="X10" t="str">
            <v/>
          </cell>
          <cell r="Y10">
            <v>0</v>
          </cell>
        </row>
        <row r="11">
          <cell r="L11" t="str">
            <v>k) El personal involucrado no fue informado de las sanciones por el uso no controlado o evitación del producto resultante.</v>
          </cell>
          <cell r="M11">
            <v>0</v>
          </cell>
          <cell r="O11" t="str">
            <v>k) El personal involucrado no fue informado de las sanciones por el uso no controlado o evitación del producto resultante.</v>
          </cell>
          <cell r="P11">
            <v>0</v>
          </cell>
        </row>
        <row r="12">
          <cell r="L12" t="str">
            <v>l) No se cuenta con  protocolos de actuación para casos de uso no controlado o evitación del producto resultante de las tareas.</v>
          </cell>
          <cell r="M12">
            <v>1</v>
          </cell>
          <cell r="O12" t="str">
            <v>l) No se cuenta con  protocolos de actuación para casos de uso no controlado o evitación del producto resultante de las tareas.</v>
          </cell>
          <cell r="P12">
            <v>1</v>
          </cell>
        </row>
        <row r="13">
          <cell r="F13" t="str">
            <v>Porcentaje promedio de posible impacto</v>
          </cell>
          <cell r="G13">
            <v>0.86111111111111116</v>
          </cell>
          <cell r="H13">
            <v>0.13888888888888884</v>
          </cell>
          <cell r="L13" t="str">
            <v>g) Se cuenta con mecanismos para sancionar el uso no controlado o evitación del producto de las tareas, pero las medidas no se aplican.</v>
          </cell>
          <cell r="M13">
            <v>1</v>
          </cell>
          <cell r="O13" t="str">
            <v>g) Se cuenta con mecanismos para sancionar el uso no controlado o evitación del producto de las tareas, pero las medidas no se aplican.</v>
          </cell>
          <cell r="P13">
            <v>1</v>
          </cell>
        </row>
        <row r="14">
          <cell r="F14" t="str">
            <v>Porcentaje promedio de probabilidad de ocurrencia</v>
          </cell>
          <cell r="G14">
            <v>1.0769230769230769</v>
          </cell>
          <cell r="H14">
            <v>-7.6923076923076872E-2</v>
          </cell>
          <cell r="L14" t="str">
            <v xml:space="preserve">i) No se cuenta con mecanismos para sancionar los casos de uso no controlado o evitación del producto resultante de las tareas. </v>
          </cell>
          <cell r="M14">
            <v>1</v>
          </cell>
          <cell r="O14" t="str">
            <v xml:space="preserve">i) No se cuenta con mecanismos para sancionar los casos de uso no controlado o evitación del producto resultante de las tareas. </v>
          </cell>
          <cell r="P14">
            <v>1</v>
          </cell>
        </row>
        <row r="15">
          <cell r="F15" t="str">
            <v>Porcentaje promedio de riesgo de corrupción</v>
          </cell>
          <cell r="G15">
            <v>0.47008547008547008</v>
          </cell>
          <cell r="H15">
            <v>0.52991452991452992</v>
          </cell>
          <cell r="L15" t="str">
            <v>m) Los usuarios de los productos no están informados de los resultados que deben esperar y eventualmente reclamar.</v>
          </cell>
          <cell r="M15">
            <v>0</v>
          </cell>
          <cell r="O15" t="str">
            <v>m) Los usuarios de los productos no están informados de los resultados que deben esperar y eventualmente reclamar.</v>
          </cell>
          <cell r="P15">
            <v>0</v>
          </cell>
        </row>
        <row r="19">
          <cell r="L19" t="str">
            <v>1. Implicar al funcionario responsable del proceso.</v>
          </cell>
          <cell r="M19">
            <v>2</v>
          </cell>
          <cell r="O19" t="str">
            <v>1. Implicar al funcionario responsable del proceso afectado.</v>
          </cell>
          <cell r="P19">
            <v>2</v>
          </cell>
        </row>
        <row r="20">
          <cell r="L20" t="str">
            <v>2. Implicar a los funcionarios de una unidad organizacional.</v>
          </cell>
          <cell r="M20">
            <v>1</v>
          </cell>
          <cell r="O20" t="str">
            <v>2. Implicar a los funcionarios de una unidad organizacional.</v>
          </cell>
          <cell r="P20">
            <v>1</v>
          </cell>
        </row>
        <row r="21">
          <cell r="L21" t="str">
            <v>3. Implicar a los funcionarios de varias unidades de la organización.</v>
          </cell>
          <cell r="M21">
            <v>2</v>
          </cell>
          <cell r="O21" t="str">
            <v>3. Implicar a los funcionarios de varias unidades de la organización.</v>
          </cell>
          <cell r="P21">
            <v>2</v>
          </cell>
        </row>
        <row r="22">
          <cell r="L22" t="str">
            <v>4. Afectar el logro de las metas y objetivos del proceso.</v>
          </cell>
          <cell r="M22">
            <v>2</v>
          </cell>
          <cell r="O22" t="str">
            <v>4. Afectar el logro de las metas y objetivos del proceso.</v>
          </cell>
          <cell r="P22">
            <v>2</v>
          </cell>
        </row>
        <row r="23">
          <cell r="L23" t="str">
            <v>5. Afectar el logro de las metas y objetivos de una unidad organizacional.</v>
          </cell>
          <cell r="M23">
            <v>2</v>
          </cell>
          <cell r="O23" t="str">
            <v>5. Afectar el logro de las metas y objetivos de una unidad organizacional.</v>
          </cell>
          <cell r="P23">
            <v>2</v>
          </cell>
        </row>
        <row r="24">
          <cell r="L24" t="str">
            <v>6. Afectar el logro de las metas y objetivos de varias unidades de la organización.</v>
          </cell>
          <cell r="M24">
            <v>0</v>
          </cell>
          <cell r="O24" t="str">
            <v>6. Afectar el logro de las metas y objetivos de varias unidades de la organización.</v>
          </cell>
          <cell r="P24">
            <v>0</v>
          </cell>
        </row>
        <row r="25">
          <cell r="L25" t="str">
            <v>7. Afectar el logro de las metas y objetivos de toda la organización.</v>
          </cell>
          <cell r="M25">
            <v>0</v>
          </cell>
          <cell r="O25" t="str">
            <v>7. Afectar el logro de las metas y objetivos de toda la organización.</v>
          </cell>
          <cell r="P25">
            <v>0</v>
          </cell>
        </row>
        <row r="26">
          <cell r="L26" t="str">
            <v>8. Afectar el cumplimiento de la misión de la organización.</v>
          </cell>
          <cell r="M26">
            <v>1</v>
          </cell>
          <cell r="O26" t="str">
            <v>8. Afectar el cumplimiento de la misión de la organización.</v>
          </cell>
          <cell r="P26">
            <v>1</v>
          </cell>
        </row>
        <row r="27">
          <cell r="L27" t="str">
            <v>9. Afectar el cumplimiento de la misión del sector al que pertenece la organización.</v>
          </cell>
          <cell r="M27">
            <v>1</v>
          </cell>
          <cell r="O27" t="str">
            <v>9. Afectar el cumplimiento de la misión del sector al que pertenece la organización.</v>
          </cell>
          <cell r="P27">
            <v>1</v>
          </cell>
        </row>
        <row r="28">
          <cell r="L28" t="str">
            <v>10. Generar pérdida de confianza en la organización.</v>
          </cell>
          <cell r="M28">
            <v>2</v>
          </cell>
          <cell r="O28" t="str">
            <v>10. Generar pérdida de confianza en la organización.</v>
          </cell>
          <cell r="P28">
            <v>2</v>
          </cell>
        </row>
        <row r="29">
          <cell r="L29" t="str">
            <v>12. Generar pérdida de recursos económicos a la organización.</v>
          </cell>
          <cell r="M29">
            <v>2</v>
          </cell>
          <cell r="O29" t="str">
            <v>12. Generar pérdida de recursos económicos a la organización.</v>
          </cell>
          <cell r="P29">
            <v>2</v>
          </cell>
        </row>
        <row r="30">
          <cell r="L30" t="str">
            <v>13. Generar pérdida de información para la organización.</v>
          </cell>
          <cell r="M30">
            <v>1</v>
          </cell>
          <cell r="O30" t="str">
            <v>13. Generar pérdida de información para la organización.</v>
          </cell>
          <cell r="P30">
            <v>1</v>
          </cell>
        </row>
        <row r="31">
          <cell r="L31" t="str">
            <v xml:space="preserve">15. Afectar la calidad de vida de la comunidad (naturaleza de los productos / servicios). </v>
          </cell>
          <cell r="M31">
            <v>0</v>
          </cell>
          <cell r="O31" t="str">
            <v xml:space="preserve">15. Afectar la calidad de vida de la comunidad (naturaleza de los productos / servicios). </v>
          </cell>
          <cell r="P31">
            <v>0</v>
          </cell>
        </row>
        <row r="32">
          <cell r="L32" t="str">
            <v>21. Generar intervención de los órganos de control (Fiscalía, u otro ente).</v>
          </cell>
          <cell r="M32">
            <v>2</v>
          </cell>
          <cell r="O32" t="str">
            <v>21. Generar intervención de los órganos de control (Fiscalía, u otro ente).</v>
          </cell>
          <cell r="P32">
            <v>2</v>
          </cell>
        </row>
        <row r="33">
          <cell r="L33" t="str">
            <v>22. Dar lugar a sanciones administrativas para los involucrados.</v>
          </cell>
          <cell r="M33">
            <v>2</v>
          </cell>
          <cell r="O33" t="str">
            <v>22. Dar lugar a sanciones administrativas para los involucrados.</v>
          </cell>
          <cell r="P33">
            <v>2</v>
          </cell>
        </row>
        <row r="34">
          <cell r="L34" t="str">
            <v>23. Dar lugar a sanciones penales para los involucrados.</v>
          </cell>
          <cell r="M34">
            <v>2</v>
          </cell>
          <cell r="O34" t="str">
            <v>23. Dar lugar a sanciones penales para los involucrados.</v>
          </cell>
          <cell r="P34">
            <v>2</v>
          </cell>
        </row>
        <row r="35">
          <cell r="L35" t="str">
            <v>26. Afectar la imagen nacional.</v>
          </cell>
          <cell r="M35">
            <v>0</v>
          </cell>
          <cell r="O35" t="str">
            <v>26. Afectar la imagen nacional.</v>
          </cell>
          <cell r="P35">
            <v>0</v>
          </cell>
        </row>
        <row r="36">
          <cell r="L36" t="str">
            <v>11. Generar pérdida de confianza en el sector al que pertenece la organización.</v>
          </cell>
          <cell r="M36">
            <v>2</v>
          </cell>
          <cell r="O36" t="str">
            <v>11. Generar pérdida de confianza en el sector al que pertenece la organización.</v>
          </cell>
          <cell r="P36">
            <v>2</v>
          </cell>
        </row>
        <row r="37">
          <cell r="L37" t="str">
            <v>17. Poner en riesgo la salud de los habitantes de un sector de la comunidad.</v>
          </cell>
          <cell r="M37">
            <v>0</v>
          </cell>
          <cell r="O37" t="str">
            <v>17. Poner en riesgo la salud de los habitantes de un sector de la comunidad.</v>
          </cell>
          <cell r="P37">
            <v>0</v>
          </cell>
        </row>
        <row r="38">
          <cell r="L38" t="str">
            <v>20. Poner en riesgo de muerte a los habitantes de la comunidad.</v>
          </cell>
          <cell r="M38">
            <v>0</v>
          </cell>
          <cell r="O38" t="str">
            <v>20. Poner en riesgo de muerte a los habitantes de la comunidad.</v>
          </cell>
          <cell r="P38">
            <v>0</v>
          </cell>
        </row>
        <row r="39">
          <cell r="L39" t="str">
            <v>25. Dar lugar a sanciones para la organización.</v>
          </cell>
          <cell r="M39">
            <v>0</v>
          </cell>
          <cell r="O39" t="str">
            <v>25. Dar lugar a sanciones para la organización.</v>
          </cell>
          <cell r="P39">
            <v>0</v>
          </cell>
        </row>
        <row r="40">
          <cell r="L40" t="str">
            <v>14. Afectar la calidad / costo de los productos / servicios que presta la organización.</v>
          </cell>
          <cell r="M40">
            <v>1</v>
          </cell>
          <cell r="O40" t="str">
            <v>14. Afectar la calidad / costo de los productos / servicios que presta la organización.</v>
          </cell>
          <cell r="P40">
            <v>1</v>
          </cell>
        </row>
        <row r="41">
          <cell r="L41" t="str">
            <v>16. Poner en riesgo la salud de los funcionarios de la organización.</v>
          </cell>
          <cell r="M41">
            <v>0</v>
          </cell>
          <cell r="O41" t="str">
            <v>16. Poner en riesgo la salud de los funcionarios de la organización.</v>
          </cell>
          <cell r="P41">
            <v>0</v>
          </cell>
        </row>
        <row r="42">
          <cell r="L42" t="str">
            <v>19. Poner en riesgo de muerte a los funcionarios de la organización.</v>
          </cell>
          <cell r="M42">
            <v>0</v>
          </cell>
          <cell r="O42" t="str">
            <v>19. Poner en riesgo de muerte a los funcionarios de la organización.</v>
          </cell>
          <cell r="P42">
            <v>0</v>
          </cell>
        </row>
        <row r="43">
          <cell r="L43" t="str">
            <v>18. Poner en riesgo la salud de los habitantes de todo el país.</v>
          </cell>
          <cell r="M43">
            <v>0</v>
          </cell>
          <cell r="O43" t="str">
            <v>18. Poner en riesgo la salud de los habitantes de todo el país.</v>
          </cell>
          <cell r="P43">
            <v>0</v>
          </cell>
        </row>
        <row r="44">
          <cell r="L44" t="str">
            <v>24. Dar lugar a sanciones fiscales (tributarias) para los involucrados.</v>
          </cell>
          <cell r="M44">
            <v>2</v>
          </cell>
          <cell r="O44" t="str">
            <v>24. Dar lugar a sanciones fiscales (tributarias) para los involucrados.</v>
          </cell>
          <cell r="P44">
            <v>2</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omments" Target="../comments6.xml"/><Relationship Id="rId4" Type="http://schemas.openxmlformats.org/officeDocument/2006/relationships/vmlDrawing" Target="../drawings/vmlDrawing12.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comments" Target="../comments7.xml"/><Relationship Id="rId4" Type="http://schemas.openxmlformats.org/officeDocument/2006/relationships/vmlDrawing" Target="../drawings/vmlDrawing1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F5531-94E2-4F82-A5C9-36C17A507FB8}">
  <dimension ref="A1:IK567"/>
  <sheetViews>
    <sheetView zoomScale="80" zoomScaleNormal="80" workbookViewId="0">
      <selection activeCell="I7" sqref="I7"/>
    </sheetView>
  </sheetViews>
  <sheetFormatPr baseColWidth="10" defaultColWidth="11.19921875" defaultRowHeight="15.75" x14ac:dyDescent="0.2"/>
  <cols>
    <col min="1" max="1" width="0.796875" style="1" customWidth="1"/>
    <col min="2" max="2" width="1.69921875" style="186" customWidth="1"/>
    <col min="3" max="3" width="1.69921875" style="158" customWidth="1"/>
    <col min="4" max="5" width="4.69921875" style="19" customWidth="1"/>
    <col min="6" max="8" width="10.69921875" style="19" customWidth="1"/>
    <col min="9" max="9" width="2" style="187" customWidth="1"/>
    <col min="10" max="10" width="28.69921875" style="144" customWidth="1"/>
    <col min="11" max="14" width="4.69921875" style="19" customWidth="1"/>
    <col min="15" max="15" width="0.796875" style="45" customWidth="1"/>
    <col min="16" max="16" width="3.19921875" style="195" customWidth="1"/>
    <col min="17" max="18" width="40.69921875" style="19" customWidth="1"/>
    <col min="19" max="19" width="0.796875" style="45" customWidth="1"/>
    <col min="20" max="20" width="2" style="187" customWidth="1"/>
    <col min="21" max="21" width="22.69921875" style="144" customWidth="1"/>
    <col min="22" max="22" width="2" style="187" customWidth="1"/>
    <col min="23" max="23" width="22.69921875" style="19" customWidth="1"/>
    <col min="24" max="24" width="0.796875" style="45" customWidth="1"/>
    <col min="25" max="25" width="63.69921875" style="19" customWidth="1"/>
    <col min="26" max="26" width="2.19921875" style="36" customWidth="1"/>
    <col min="27" max="27" width="2.19921875" style="21" customWidth="1"/>
    <col min="28" max="28" width="2.19921875" style="20" customWidth="1"/>
    <col min="29" max="29" width="0.796875" style="45" customWidth="1"/>
    <col min="30" max="30" width="50.8984375" style="234" customWidth="1"/>
    <col min="31" max="31" width="2" style="235" customWidth="1"/>
    <col min="32" max="32" width="2" style="236" customWidth="1"/>
    <col min="33" max="33" width="44.69921875" style="234" customWidth="1"/>
    <col min="34" max="34" width="2" style="235" customWidth="1"/>
    <col min="35" max="35" width="2" style="236" customWidth="1"/>
    <col min="36" max="36" width="5.69921875" style="19" customWidth="1"/>
    <col min="37" max="37" width="15.69921875" style="19" customWidth="1"/>
    <col min="38" max="38" width="18.69921875" style="19" customWidth="1"/>
    <col min="39" max="39" width="0.8984375" style="22" customWidth="1"/>
    <col min="40" max="40" width="71.8984375" style="36" customWidth="1"/>
    <col min="41" max="41" width="0.8984375" style="22" customWidth="1"/>
    <col min="42" max="42" width="23.296875" style="1" customWidth="1"/>
    <col min="43" max="43" width="5.69921875" style="242" customWidth="1"/>
    <col min="44" max="44" width="0.8984375" style="22" customWidth="1"/>
    <col min="45" max="45" width="2.19921875" style="2" customWidth="1"/>
    <col min="46" max="46" width="19.69921875" style="76" customWidth="1"/>
    <col min="47" max="47" width="4.3984375" style="77" customWidth="1"/>
    <col min="48" max="48" width="0.8984375" style="22" customWidth="1"/>
    <col min="49" max="49" width="2.19921875" style="94" hidden="1" customWidth="1"/>
    <col min="50" max="50" width="2.19921875" style="95" hidden="1" customWidth="1"/>
    <col min="51" max="51" width="0.796875" style="2" hidden="1" customWidth="1"/>
    <col min="52" max="58" width="4.69921875" style="22" hidden="1" customWidth="1"/>
    <col min="59" max="59" width="1.69921875" style="2" customWidth="1"/>
    <col min="60" max="60" width="15.69921875" style="89" customWidth="1"/>
    <col min="61" max="61" width="5.3984375" style="2" customWidth="1"/>
    <col min="62" max="62" width="5.19921875" style="2" customWidth="1"/>
    <col min="63" max="63" width="1.296875" style="2" customWidth="1"/>
    <col min="64" max="64" width="1.69921875" style="2" customWidth="1"/>
    <col min="65" max="65" width="41.69921875" style="2" customWidth="1"/>
    <col min="66" max="71" width="5.69921875" style="2" customWidth="1"/>
    <col min="72" max="244" width="11.19921875" style="2"/>
    <col min="245" max="16384" width="11.19921875" style="19"/>
  </cols>
  <sheetData>
    <row r="1" spans="1:245" ht="7.9" customHeight="1" thickBot="1" x14ac:dyDescent="0.25">
      <c r="B1" s="158"/>
      <c r="D1" s="2"/>
      <c r="E1" s="2"/>
      <c r="F1" s="2"/>
      <c r="G1" s="2"/>
      <c r="H1" s="2"/>
      <c r="I1" s="45"/>
      <c r="J1" s="140"/>
      <c r="K1" s="2"/>
      <c r="L1" s="2"/>
      <c r="M1" s="2"/>
      <c r="N1" s="2"/>
      <c r="P1" s="188"/>
      <c r="Q1" s="2"/>
      <c r="R1" s="2"/>
      <c r="T1" s="45"/>
      <c r="U1" s="140"/>
      <c r="V1" s="45"/>
      <c r="W1" s="2"/>
      <c r="Y1" s="2"/>
      <c r="Z1" s="197"/>
      <c r="AA1" s="4"/>
      <c r="AB1" s="3"/>
      <c r="AD1" s="89"/>
      <c r="AE1" s="6"/>
      <c r="AF1" s="198"/>
      <c r="AG1" s="89"/>
      <c r="AH1" s="6"/>
      <c r="AI1" s="198"/>
      <c r="AJ1" s="2"/>
      <c r="AK1" s="2"/>
      <c r="AL1" s="2"/>
      <c r="AM1" s="5"/>
      <c r="AO1" s="5"/>
      <c r="AR1" s="5"/>
      <c r="AV1" s="5"/>
    </row>
    <row r="2" spans="1:245" s="110" customFormat="1" ht="30" customHeight="1" thickBot="1" x14ac:dyDescent="0.25">
      <c r="A2" s="159"/>
      <c r="B2" s="160"/>
      <c r="C2" s="161" t="s">
        <v>38</v>
      </c>
      <c r="D2" s="162"/>
      <c r="E2" s="163"/>
      <c r="F2" s="108"/>
      <c r="G2" s="108"/>
      <c r="H2" s="108"/>
      <c r="I2" s="164"/>
      <c r="J2" s="108"/>
      <c r="K2" s="109"/>
      <c r="L2" s="109"/>
      <c r="M2" s="109"/>
      <c r="N2" s="109"/>
      <c r="O2" s="157"/>
      <c r="P2" s="189"/>
      <c r="Q2" s="162" t="s">
        <v>16</v>
      </c>
      <c r="R2" s="163"/>
      <c r="S2" s="163"/>
      <c r="T2" s="163"/>
      <c r="U2" s="163"/>
      <c r="V2" s="163"/>
      <c r="W2" s="163"/>
      <c r="X2" s="157"/>
      <c r="Y2" s="199"/>
      <c r="Z2" s="200"/>
      <c r="AA2" s="201"/>
      <c r="AB2" s="201"/>
      <c r="AC2" s="201"/>
      <c r="AD2" s="202" t="s">
        <v>180</v>
      </c>
      <c r="AE2" s="203"/>
      <c r="AF2" s="204"/>
      <c r="AG2" s="203"/>
      <c r="AH2" s="205"/>
      <c r="AI2" s="204"/>
      <c r="AJ2" s="203"/>
      <c r="AK2" s="203"/>
      <c r="AL2" s="206"/>
      <c r="AM2" s="157"/>
      <c r="AN2" s="114"/>
      <c r="AO2" s="157"/>
      <c r="AP2" s="114"/>
      <c r="AQ2" s="114"/>
      <c r="AR2" s="157"/>
      <c r="AS2" s="114"/>
      <c r="AT2" s="115"/>
      <c r="AU2" s="116"/>
      <c r="AV2" s="157"/>
      <c r="AW2" s="117"/>
      <c r="AX2" s="117"/>
      <c r="AZ2" s="507" t="s">
        <v>136</v>
      </c>
      <c r="BA2" s="505" t="s">
        <v>137</v>
      </c>
      <c r="BB2" s="505" t="s">
        <v>138</v>
      </c>
      <c r="BC2" s="506" t="s">
        <v>139</v>
      </c>
      <c r="BD2" s="506" t="s">
        <v>140</v>
      </c>
      <c r="BE2" s="504" t="s">
        <v>141</v>
      </c>
      <c r="BF2" s="504" t="s">
        <v>142</v>
      </c>
      <c r="BG2" s="241"/>
      <c r="BH2" s="245"/>
      <c r="BI2" s="241"/>
      <c r="BJ2" s="241"/>
      <c r="BK2" s="241"/>
      <c r="BL2" s="241"/>
    </row>
    <row r="3" spans="1:245" s="2" customFormat="1" ht="7.15" customHeight="1" thickBot="1" x14ac:dyDescent="0.25">
      <c r="A3" s="1"/>
      <c r="B3" s="158"/>
      <c r="C3" s="158"/>
      <c r="I3" s="45"/>
      <c r="J3" s="140"/>
      <c r="O3" s="157"/>
      <c r="P3" s="188"/>
      <c r="S3" s="45"/>
      <c r="T3" s="45"/>
      <c r="U3" s="140"/>
      <c r="V3" s="45"/>
      <c r="X3" s="45"/>
      <c r="Y3" s="18"/>
      <c r="Z3" s="35"/>
      <c r="AA3" s="207"/>
      <c r="AB3" s="208"/>
      <c r="AC3" s="46"/>
      <c r="AD3" s="209"/>
      <c r="AE3" s="210"/>
      <c r="AF3" s="211"/>
      <c r="AG3" s="209"/>
      <c r="AH3" s="210"/>
      <c r="AI3" s="211"/>
      <c r="AJ3" s="18"/>
      <c r="AK3" s="18"/>
      <c r="AL3" s="18"/>
      <c r="AM3" s="5"/>
      <c r="AO3" s="5"/>
      <c r="AP3" s="1"/>
      <c r="AQ3" s="242"/>
      <c r="AR3" s="5"/>
      <c r="AT3" s="76"/>
      <c r="AU3" s="77"/>
      <c r="AV3" s="5"/>
      <c r="AW3" s="94"/>
      <c r="AX3" s="95"/>
      <c r="AZ3" s="507"/>
      <c r="BA3" s="505"/>
      <c r="BB3" s="505"/>
      <c r="BC3" s="506"/>
      <c r="BD3" s="506"/>
      <c r="BE3" s="504"/>
      <c r="BF3" s="504"/>
      <c r="BH3" s="89"/>
    </row>
    <row r="4" spans="1:245" ht="40.15" customHeight="1" thickBot="1" x14ac:dyDescent="0.25">
      <c r="B4" s="165"/>
      <c r="C4" s="166"/>
      <c r="D4" s="465" t="s">
        <v>0</v>
      </c>
      <c r="E4" s="376" t="s">
        <v>11</v>
      </c>
      <c r="F4" s="467" t="s">
        <v>12</v>
      </c>
      <c r="G4" s="467" t="s">
        <v>10</v>
      </c>
      <c r="H4" s="467" t="s">
        <v>15</v>
      </c>
      <c r="I4" s="469" t="s">
        <v>178</v>
      </c>
      <c r="J4" s="470"/>
      <c r="K4" s="376" t="s">
        <v>2</v>
      </c>
      <c r="L4" s="376" t="s">
        <v>3</v>
      </c>
      <c r="M4" s="376" t="s">
        <v>4</v>
      </c>
      <c r="N4" s="376" t="s">
        <v>5</v>
      </c>
      <c r="P4" s="376" t="s">
        <v>1</v>
      </c>
      <c r="Q4" s="368" t="s">
        <v>8</v>
      </c>
      <c r="R4" s="370" t="s">
        <v>9</v>
      </c>
      <c r="T4" s="364" t="s">
        <v>14</v>
      </c>
      <c r="U4" s="365"/>
      <c r="V4" s="378" t="s">
        <v>13</v>
      </c>
      <c r="W4" s="379"/>
      <c r="Y4" s="212" t="s">
        <v>106</v>
      </c>
      <c r="Z4" s="213"/>
      <c r="AA4" s="214" t="s">
        <v>17</v>
      </c>
      <c r="AB4" s="419" t="s">
        <v>6</v>
      </c>
      <c r="AD4" s="215" t="s">
        <v>181</v>
      </c>
      <c r="AE4" s="216"/>
      <c r="AF4" s="217"/>
      <c r="AG4" s="216"/>
      <c r="AH4" s="216"/>
      <c r="AI4" s="217"/>
      <c r="AJ4" s="216"/>
      <c r="AK4" s="216"/>
      <c r="AL4" s="218"/>
      <c r="AM4" s="2"/>
      <c r="AN4" s="62" t="s">
        <v>182</v>
      </c>
      <c r="AO4" s="2"/>
      <c r="AP4" s="508" t="s">
        <v>183</v>
      </c>
      <c r="AQ4" s="509"/>
      <c r="AR4" s="2"/>
      <c r="AS4" s="349" t="s">
        <v>201</v>
      </c>
      <c r="AT4" s="349"/>
      <c r="AU4" s="349"/>
      <c r="AV4" s="2"/>
      <c r="AW4" s="96"/>
      <c r="AX4" s="97"/>
      <c r="AZ4" s="507"/>
      <c r="BA4" s="505"/>
      <c r="BB4" s="505"/>
      <c r="BC4" s="506"/>
      <c r="BD4" s="506"/>
      <c r="BE4" s="504"/>
      <c r="BF4" s="504"/>
      <c r="IK4" s="2"/>
    </row>
    <row r="5" spans="1:245" ht="30" customHeight="1" thickBot="1" x14ac:dyDescent="0.25">
      <c r="B5" s="168"/>
      <c r="C5" s="169"/>
      <c r="D5" s="466"/>
      <c r="E5" s="377"/>
      <c r="F5" s="468"/>
      <c r="G5" s="468"/>
      <c r="H5" s="468"/>
      <c r="I5" s="471"/>
      <c r="J5" s="472"/>
      <c r="K5" s="377"/>
      <c r="L5" s="377"/>
      <c r="M5" s="377"/>
      <c r="N5" s="377"/>
      <c r="P5" s="377"/>
      <c r="Q5" s="369"/>
      <c r="R5" s="371"/>
      <c r="S5" s="46"/>
      <c r="T5" s="366"/>
      <c r="U5" s="367"/>
      <c r="V5" s="380"/>
      <c r="W5" s="381"/>
      <c r="X5" s="46"/>
      <c r="Y5" s="155" t="s">
        <v>105</v>
      </c>
      <c r="Z5" s="219"/>
      <c r="AA5" s="220">
        <f>SUM(Z6:Z18)</f>
        <v>6</v>
      </c>
      <c r="AB5" s="420"/>
      <c r="AC5" s="46"/>
      <c r="AD5" s="221" t="s">
        <v>131</v>
      </c>
      <c r="AE5" s="53"/>
      <c r="AF5" s="54"/>
      <c r="AG5" s="53"/>
      <c r="AH5" s="53"/>
      <c r="AI5" s="54"/>
      <c r="AJ5" s="222" t="s">
        <v>17</v>
      </c>
      <c r="AK5" s="196" t="s">
        <v>125</v>
      </c>
      <c r="AL5" s="156" t="s">
        <v>93</v>
      </c>
      <c r="AM5" s="2"/>
      <c r="AN5" s="385" t="s">
        <v>243</v>
      </c>
      <c r="AO5" s="2"/>
      <c r="AP5" s="69" t="s">
        <v>136</v>
      </c>
      <c r="AQ5" s="70">
        <v>1</v>
      </c>
      <c r="AR5" s="2"/>
      <c r="AS5" s="86"/>
      <c r="AT5" s="79" t="s">
        <v>146</v>
      </c>
      <c r="AU5" s="153">
        <v>1</v>
      </c>
      <c r="AV5" s="2"/>
      <c r="AW5" s="93"/>
      <c r="AX5" s="93"/>
      <c r="AZ5" s="507"/>
      <c r="BA5" s="505"/>
      <c r="BB5" s="505"/>
      <c r="BC5" s="506"/>
      <c r="BD5" s="506"/>
      <c r="BE5" s="504"/>
      <c r="BF5" s="504"/>
      <c r="IK5" s="2"/>
    </row>
    <row r="6" spans="1:245" ht="52.15" customHeight="1" x14ac:dyDescent="0.2">
      <c r="B6" s="91">
        <v>1</v>
      </c>
      <c r="C6" s="170"/>
      <c r="D6" s="437" t="s">
        <v>210</v>
      </c>
      <c r="E6" s="437" t="s">
        <v>211</v>
      </c>
      <c r="F6" s="362" t="s">
        <v>212</v>
      </c>
      <c r="G6" s="362" t="s">
        <v>227</v>
      </c>
      <c r="H6" s="362" t="s">
        <v>234</v>
      </c>
      <c r="I6" s="171">
        <v>1</v>
      </c>
      <c r="J6" s="141" t="s">
        <v>262</v>
      </c>
      <c r="K6" s="319" t="s">
        <v>228</v>
      </c>
      <c r="L6" s="319" t="s">
        <v>228</v>
      </c>
      <c r="M6" s="319" t="s">
        <v>228</v>
      </c>
      <c r="N6" s="319" t="s">
        <v>228</v>
      </c>
      <c r="O6" s="46"/>
      <c r="P6" s="480" t="s">
        <v>81</v>
      </c>
      <c r="Q6" s="328" t="s">
        <v>213</v>
      </c>
      <c r="R6" s="318" t="s">
        <v>229</v>
      </c>
      <c r="S6" s="7"/>
      <c r="T6" s="190">
        <v>1</v>
      </c>
      <c r="U6" s="330" t="s">
        <v>231</v>
      </c>
      <c r="V6" s="171">
        <v>1</v>
      </c>
      <c r="W6" s="145" t="s">
        <v>232</v>
      </c>
      <c r="X6" s="7"/>
      <c r="Y6" s="31" t="s">
        <v>94</v>
      </c>
      <c r="Z6" s="65">
        <v>1</v>
      </c>
      <c r="AA6" s="445" t="s">
        <v>20</v>
      </c>
      <c r="AB6" s="444" t="s">
        <v>19</v>
      </c>
      <c r="AC6" s="7"/>
      <c r="AD6" s="52" t="s">
        <v>160</v>
      </c>
      <c r="AE6" s="223">
        <v>1</v>
      </c>
      <c r="AF6" s="224">
        <v>1</v>
      </c>
      <c r="AG6" s="39" t="s">
        <v>78</v>
      </c>
      <c r="AH6" s="223">
        <v>7</v>
      </c>
      <c r="AI6" s="224"/>
      <c r="AJ6" s="393" t="s">
        <v>107</v>
      </c>
      <c r="AK6" s="396" t="s">
        <v>21</v>
      </c>
      <c r="AL6" s="389" t="s">
        <v>39</v>
      </c>
      <c r="AM6" s="6"/>
      <c r="AN6" s="386"/>
      <c r="AO6" s="6"/>
      <c r="AP6" s="68" t="s">
        <v>135</v>
      </c>
      <c r="AQ6" s="55">
        <v>26</v>
      </c>
      <c r="AR6" s="6"/>
      <c r="AS6" s="404" t="s">
        <v>157</v>
      </c>
      <c r="AT6" s="80" t="s">
        <v>115</v>
      </c>
      <c r="AU6" s="119">
        <v>180</v>
      </c>
      <c r="AV6" s="6"/>
      <c r="AW6" s="93">
        <f t="shared" ref="AW6:AW18" si="0">AE6*AF6</f>
        <v>1</v>
      </c>
      <c r="AX6" s="98">
        <f t="shared" ref="AX6:AX18" si="1">AH6*AI6</f>
        <v>0</v>
      </c>
      <c r="AZ6" s="72" t="s">
        <v>145</v>
      </c>
      <c r="BA6" s="74">
        <f t="shared" ref="BA6:BF6" si="2">SUM(BA8:BA32)</f>
        <v>155</v>
      </c>
      <c r="BB6" s="73">
        <f t="shared" si="2"/>
        <v>0.86111111111111116</v>
      </c>
      <c r="BC6" s="74">
        <f t="shared" si="2"/>
        <v>14</v>
      </c>
      <c r="BD6" s="73">
        <f t="shared" si="2"/>
        <v>1.0769230769230771</v>
      </c>
      <c r="BE6" s="74">
        <f t="shared" si="2"/>
        <v>1100</v>
      </c>
      <c r="BF6" s="73">
        <f t="shared" si="2"/>
        <v>0.47008547008547008</v>
      </c>
      <c r="BH6" s="246" t="s">
        <v>138</v>
      </c>
      <c r="BI6" s="239">
        <f>AQ9*1</f>
        <v>0.3888888888888889</v>
      </c>
      <c r="BJ6" s="239">
        <f>BK6-BI6</f>
        <v>0.61111111111111116</v>
      </c>
      <c r="BK6" s="240">
        <v>1</v>
      </c>
      <c r="BL6" s="240"/>
    </row>
    <row r="7" spans="1:245" ht="51" customHeight="1" x14ac:dyDescent="0.2">
      <c r="B7" s="172"/>
      <c r="C7" s="475" t="s">
        <v>179</v>
      </c>
      <c r="D7" s="438"/>
      <c r="E7" s="438"/>
      <c r="F7" s="360"/>
      <c r="G7" s="360"/>
      <c r="H7" s="360"/>
      <c r="I7" s="173">
        <v>2</v>
      </c>
      <c r="J7" s="142" t="s">
        <v>263</v>
      </c>
      <c r="K7" s="323" t="s">
        <v>228</v>
      </c>
      <c r="L7" s="323" t="s">
        <v>228</v>
      </c>
      <c r="M7" s="323" t="s">
        <v>228</v>
      </c>
      <c r="N7" s="323" t="s">
        <v>228</v>
      </c>
      <c r="O7" s="7"/>
      <c r="P7" s="481"/>
      <c r="Q7" s="329" t="s">
        <v>214</v>
      </c>
      <c r="R7" s="318" t="s">
        <v>230</v>
      </c>
      <c r="S7" s="7"/>
      <c r="T7" s="191">
        <v>2</v>
      </c>
      <c r="U7" s="331"/>
      <c r="V7" s="173">
        <v>2</v>
      </c>
      <c r="W7" s="146" t="s">
        <v>233</v>
      </c>
      <c r="X7" s="7"/>
      <c r="Y7" s="50" t="s">
        <v>95</v>
      </c>
      <c r="Z7" s="59">
        <v>1</v>
      </c>
      <c r="AA7" s="430"/>
      <c r="AB7" s="427"/>
      <c r="AC7" s="7"/>
      <c r="AD7" s="40" t="s">
        <v>66</v>
      </c>
      <c r="AE7" s="106">
        <v>2</v>
      </c>
      <c r="AF7" s="225">
        <v>1</v>
      </c>
      <c r="AG7" s="9" t="s">
        <v>79</v>
      </c>
      <c r="AH7" s="106">
        <v>9</v>
      </c>
      <c r="AI7" s="225"/>
      <c r="AJ7" s="394"/>
      <c r="AK7" s="397"/>
      <c r="AL7" s="390"/>
      <c r="AM7" s="6"/>
      <c r="AN7" s="386"/>
      <c r="AO7" s="6"/>
      <c r="AP7" s="68" t="s">
        <v>115</v>
      </c>
      <c r="AQ7" s="55">
        <f>AE6+AE7+AE8+AE9+AE10+AE11+AE12+AE13+AE14+AE15+AE16+AE17+AE18+AH6+AH7+AH8+AH9+AH10+AH11+AH12+AH13+AH14+AH15+AH16+AH17+AH18</f>
        <v>180</v>
      </c>
      <c r="AR7" s="6"/>
      <c r="AS7" s="404"/>
      <c r="AT7" s="80" t="s">
        <v>147</v>
      </c>
      <c r="AU7" s="119">
        <f>BA7*1</f>
        <v>155</v>
      </c>
      <c r="AV7" s="6"/>
      <c r="AW7" s="93">
        <f t="shared" si="0"/>
        <v>2</v>
      </c>
      <c r="AX7" s="98">
        <f t="shared" si="1"/>
        <v>0</v>
      </c>
      <c r="AZ7" s="72" t="s">
        <v>143</v>
      </c>
      <c r="BA7" s="74">
        <f>BA6/$AU$5</f>
        <v>155</v>
      </c>
      <c r="BB7" s="73">
        <f>BA7*1/AU6</f>
        <v>0.86111111111111116</v>
      </c>
      <c r="BC7" s="74">
        <f>BC6/$AU$5</f>
        <v>14</v>
      </c>
      <c r="BD7" s="73">
        <f>BC7*1/AU9</f>
        <v>1.0769230769230769</v>
      </c>
      <c r="BE7" s="74">
        <f>BE6/$AU$5</f>
        <v>1100</v>
      </c>
      <c r="BF7" s="73">
        <f>BE7*1/AU12</f>
        <v>0.47008547008547008</v>
      </c>
      <c r="BH7" s="57" t="s">
        <v>140</v>
      </c>
      <c r="BI7" s="56">
        <f>AQ12*1</f>
        <v>0.46153846153846156</v>
      </c>
      <c r="BJ7" s="56">
        <f>BK7-BI7</f>
        <v>0.53846153846153844</v>
      </c>
      <c r="BK7" s="240">
        <v>1</v>
      </c>
      <c r="BL7" s="240"/>
    </row>
    <row r="8" spans="1:245" ht="22.15" customHeight="1" thickBot="1" x14ac:dyDescent="0.25">
      <c r="B8" s="174"/>
      <c r="C8" s="475"/>
      <c r="D8" s="438"/>
      <c r="E8" s="438"/>
      <c r="F8" s="360"/>
      <c r="G8" s="360"/>
      <c r="H8" s="360"/>
      <c r="I8" s="173">
        <v>3</v>
      </c>
      <c r="J8" s="142"/>
      <c r="K8" s="304"/>
      <c r="L8" s="304"/>
      <c r="M8" s="304"/>
      <c r="N8" s="304"/>
      <c r="O8" s="7"/>
      <c r="P8" s="481"/>
      <c r="Q8" s="329" t="s">
        <v>215</v>
      </c>
      <c r="R8" s="318" t="s">
        <v>218</v>
      </c>
      <c r="S8" s="7"/>
      <c r="T8" s="191">
        <v>3</v>
      </c>
      <c r="U8" s="142"/>
      <c r="V8" s="173">
        <v>3</v>
      </c>
      <c r="W8" s="146" t="s">
        <v>242</v>
      </c>
      <c r="X8" s="7"/>
      <c r="Y8" s="63" t="s">
        <v>96</v>
      </c>
      <c r="Z8" s="61">
        <v>1</v>
      </c>
      <c r="AA8" s="423" t="s">
        <v>23</v>
      </c>
      <c r="AB8" s="417" t="s">
        <v>22</v>
      </c>
      <c r="AC8" s="7"/>
      <c r="AD8" s="41" t="s">
        <v>67</v>
      </c>
      <c r="AE8" s="226">
        <v>3</v>
      </c>
      <c r="AF8" s="224">
        <v>1</v>
      </c>
      <c r="AG8" s="38" t="s">
        <v>80</v>
      </c>
      <c r="AH8" s="226">
        <v>8</v>
      </c>
      <c r="AI8" s="224"/>
      <c r="AJ8" s="391" t="s">
        <v>108</v>
      </c>
      <c r="AK8" s="398" t="s">
        <v>24</v>
      </c>
      <c r="AL8" s="347" t="s">
        <v>25</v>
      </c>
      <c r="AM8" s="6"/>
      <c r="AN8" s="386"/>
      <c r="AO8" s="6"/>
      <c r="AP8" s="68" t="s">
        <v>116</v>
      </c>
      <c r="AQ8" s="55">
        <f>AW6+AW7+AW8+AW9+AW10+AW11+AW12+AW13+AW14+AW15+AW16+AW17+AW18+AX6+AX7+AX8+AX9+AX10+AX11+AX12+AX13+AX14+AX15+AX16+AX17+AX18</f>
        <v>70</v>
      </c>
      <c r="AR8" s="6"/>
      <c r="AS8" s="404"/>
      <c r="AT8" s="80" t="s">
        <v>148</v>
      </c>
      <c r="AU8" s="81">
        <f>BB7*1</f>
        <v>0.86111111111111116</v>
      </c>
      <c r="AV8" s="6"/>
      <c r="AW8" s="93">
        <f t="shared" si="0"/>
        <v>3</v>
      </c>
      <c r="AX8" s="98">
        <f t="shared" si="1"/>
        <v>0</v>
      </c>
      <c r="AZ8" s="30">
        <v>1</v>
      </c>
      <c r="BA8" s="75">
        <f>$B$6*AQ8</f>
        <v>70</v>
      </c>
      <c r="BB8" s="71">
        <f>$B$6*AQ9</f>
        <v>0.3888888888888889</v>
      </c>
      <c r="BC8" s="75">
        <f>$B$6*AQ11</f>
        <v>6</v>
      </c>
      <c r="BD8" s="71">
        <f>$B$6*AQ12</f>
        <v>0.46153846153846156</v>
      </c>
      <c r="BE8" s="75">
        <f>$B$6*AQ14</f>
        <v>420</v>
      </c>
      <c r="BF8" s="71">
        <f>$B$6*AQ15</f>
        <v>0.17948717948717949</v>
      </c>
      <c r="BH8" s="237" t="s">
        <v>142</v>
      </c>
      <c r="BI8" s="238">
        <f>AQ15*1</f>
        <v>0.17948717948717949</v>
      </c>
      <c r="BJ8" s="238">
        <f>BK8-BI8</f>
        <v>0.82051282051282048</v>
      </c>
      <c r="BK8" s="240">
        <v>1</v>
      </c>
      <c r="BL8" s="240"/>
    </row>
    <row r="9" spans="1:245" ht="22.15" customHeight="1" x14ac:dyDescent="0.2">
      <c r="B9" s="174"/>
      <c r="C9" s="475"/>
      <c r="D9" s="438"/>
      <c r="E9" s="438"/>
      <c r="F9" s="360"/>
      <c r="G9" s="360"/>
      <c r="H9" s="360"/>
      <c r="I9" s="173">
        <v>4</v>
      </c>
      <c r="J9" s="142"/>
      <c r="K9" s="304"/>
      <c r="L9" s="304"/>
      <c r="M9" s="304"/>
      <c r="N9" s="304"/>
      <c r="O9" s="7"/>
      <c r="P9" s="481"/>
      <c r="Q9" s="329" t="s">
        <v>216</v>
      </c>
      <c r="R9" s="318"/>
      <c r="S9" s="7"/>
      <c r="T9" s="191">
        <v>4</v>
      </c>
      <c r="U9" s="142"/>
      <c r="V9" s="173">
        <v>4</v>
      </c>
      <c r="W9" s="146"/>
      <c r="X9" s="7"/>
      <c r="Y9" s="63" t="s">
        <v>97</v>
      </c>
      <c r="Z9" s="61">
        <v>1</v>
      </c>
      <c r="AA9" s="424"/>
      <c r="AB9" s="418"/>
      <c r="AC9" s="7"/>
      <c r="AD9" s="40" t="s">
        <v>68</v>
      </c>
      <c r="AE9" s="106">
        <v>4</v>
      </c>
      <c r="AF9" s="225">
        <v>1</v>
      </c>
      <c r="AG9" s="9" t="s">
        <v>83</v>
      </c>
      <c r="AH9" s="106">
        <v>9</v>
      </c>
      <c r="AI9" s="225"/>
      <c r="AJ9" s="400"/>
      <c r="AK9" s="401"/>
      <c r="AL9" s="395"/>
      <c r="AM9" s="6"/>
      <c r="AN9" s="386"/>
      <c r="AO9" s="6"/>
      <c r="AP9" s="68" t="s">
        <v>117</v>
      </c>
      <c r="AQ9" s="56">
        <f>AQ8*1/AQ7</f>
        <v>0.3888888888888889</v>
      </c>
      <c r="AR9" s="6"/>
      <c r="AS9" s="405" t="s">
        <v>158</v>
      </c>
      <c r="AT9" s="82" t="s">
        <v>118</v>
      </c>
      <c r="AU9" s="120">
        <v>13</v>
      </c>
      <c r="AV9" s="6"/>
      <c r="AW9" s="93">
        <f t="shared" si="0"/>
        <v>4</v>
      </c>
      <c r="AX9" s="98">
        <f t="shared" si="1"/>
        <v>0</v>
      </c>
      <c r="AZ9" s="30">
        <v>2</v>
      </c>
      <c r="BA9" s="75">
        <f>$B$22*AQ24</f>
        <v>85</v>
      </c>
      <c r="BB9" s="71">
        <f>$B$22*AQ25</f>
        <v>0.47222222222222221</v>
      </c>
      <c r="BC9" s="75">
        <f>$B$22*AQ27</f>
        <v>8</v>
      </c>
      <c r="BD9" s="71">
        <f>$B$22*AQ28</f>
        <v>0.61538461538461542</v>
      </c>
      <c r="BE9" s="75">
        <f>$B$22*AQ30</f>
        <v>680</v>
      </c>
      <c r="BF9" s="71">
        <f>$B$22*AQ31</f>
        <v>0.29059829059829062</v>
      </c>
    </row>
    <row r="10" spans="1:245" ht="22.15" customHeight="1" x14ac:dyDescent="0.2">
      <c r="B10" s="174"/>
      <c r="C10" s="475"/>
      <c r="D10" s="438"/>
      <c r="E10" s="438"/>
      <c r="F10" s="360"/>
      <c r="G10" s="360"/>
      <c r="H10" s="360"/>
      <c r="I10" s="173">
        <v>5</v>
      </c>
      <c r="J10" s="142"/>
      <c r="K10" s="305"/>
      <c r="L10" s="305"/>
      <c r="M10" s="305"/>
      <c r="N10" s="305"/>
      <c r="O10" s="7"/>
      <c r="P10" s="481"/>
      <c r="Q10" s="329" t="s">
        <v>217</v>
      </c>
      <c r="R10" s="346"/>
      <c r="S10" s="7"/>
      <c r="T10" s="191">
        <v>5</v>
      </c>
      <c r="U10" s="142"/>
      <c r="V10" s="173">
        <v>5</v>
      </c>
      <c r="W10" s="146"/>
      <c r="X10" s="7"/>
      <c r="Y10" s="50" t="s">
        <v>98</v>
      </c>
      <c r="Z10" s="60"/>
      <c r="AA10" s="428" t="s">
        <v>127</v>
      </c>
      <c r="AB10" s="425" t="s">
        <v>26</v>
      </c>
      <c r="AC10" s="7"/>
      <c r="AD10" s="41" t="s">
        <v>69</v>
      </c>
      <c r="AE10" s="226">
        <v>5</v>
      </c>
      <c r="AF10" s="224">
        <v>1</v>
      </c>
      <c r="AG10" s="38" t="s">
        <v>84</v>
      </c>
      <c r="AH10" s="226">
        <v>10</v>
      </c>
      <c r="AI10" s="224"/>
      <c r="AJ10" s="402" t="s">
        <v>109</v>
      </c>
      <c r="AK10" s="403" t="s">
        <v>27</v>
      </c>
      <c r="AL10" s="388" t="s">
        <v>28</v>
      </c>
      <c r="AM10" s="6"/>
      <c r="AN10" s="386"/>
      <c r="AO10" s="6"/>
      <c r="AP10" s="57" t="s">
        <v>118</v>
      </c>
      <c r="AQ10" s="55">
        <v>13</v>
      </c>
      <c r="AR10" s="6"/>
      <c r="AS10" s="405"/>
      <c r="AT10" s="82" t="s">
        <v>149</v>
      </c>
      <c r="AU10" s="120">
        <f>BC7*1</f>
        <v>14</v>
      </c>
      <c r="AV10" s="6"/>
      <c r="AW10" s="93">
        <f t="shared" si="0"/>
        <v>5</v>
      </c>
      <c r="AX10" s="98">
        <f t="shared" si="1"/>
        <v>0</v>
      </c>
      <c r="AZ10" s="30">
        <v>3</v>
      </c>
      <c r="BA10" s="75">
        <f>$B$38*AQ40</f>
        <v>0</v>
      </c>
      <c r="BB10" s="71">
        <f>$B$22*AQ41</f>
        <v>0</v>
      </c>
      <c r="BC10" s="75">
        <f>$B$38*AQ43</f>
        <v>0</v>
      </c>
      <c r="BD10" s="71">
        <f>$B$22*AQ44</f>
        <v>0</v>
      </c>
      <c r="BE10" s="75">
        <f>$B$38*AQ46</f>
        <v>0</v>
      </c>
      <c r="BF10" s="71">
        <f>$B$38*AQ47</f>
        <v>0</v>
      </c>
    </row>
    <row r="11" spans="1:245" ht="22.15" customHeight="1" x14ac:dyDescent="0.2">
      <c r="B11" s="174"/>
      <c r="C11" s="475"/>
      <c r="D11" s="438"/>
      <c r="E11" s="438"/>
      <c r="F11" s="360"/>
      <c r="G11" s="360"/>
      <c r="H11" s="360"/>
      <c r="I11" s="173">
        <v>6</v>
      </c>
      <c r="J11" s="142"/>
      <c r="K11" s="305"/>
      <c r="L11" s="305"/>
      <c r="M11" s="305"/>
      <c r="N11" s="305"/>
      <c r="O11" s="7"/>
      <c r="P11" s="481"/>
      <c r="Q11" s="329"/>
      <c r="R11" s="346"/>
      <c r="S11" s="7"/>
      <c r="T11" s="191">
        <v>6</v>
      </c>
      <c r="U11" s="142"/>
      <c r="V11" s="173">
        <v>6</v>
      </c>
      <c r="W11" s="146"/>
      <c r="X11" s="7"/>
      <c r="Y11" s="50" t="s">
        <v>99</v>
      </c>
      <c r="Z11" s="60"/>
      <c r="AA11" s="429"/>
      <c r="AB11" s="426"/>
      <c r="AC11" s="7"/>
      <c r="AD11" s="40" t="s">
        <v>70</v>
      </c>
      <c r="AE11" s="106">
        <v>6</v>
      </c>
      <c r="AF11" s="225"/>
      <c r="AG11" s="26" t="s">
        <v>85</v>
      </c>
      <c r="AH11" s="106">
        <v>10</v>
      </c>
      <c r="AI11" s="225"/>
      <c r="AJ11" s="393"/>
      <c r="AK11" s="396"/>
      <c r="AL11" s="389"/>
      <c r="AM11" s="6"/>
      <c r="AN11" s="386"/>
      <c r="AO11" s="6"/>
      <c r="AP11" s="57" t="s">
        <v>120</v>
      </c>
      <c r="AQ11" s="55">
        <f>AA5*1</f>
        <v>6</v>
      </c>
      <c r="AR11" s="6"/>
      <c r="AS11" s="405"/>
      <c r="AT11" s="82" t="s">
        <v>150</v>
      </c>
      <c r="AU11" s="83">
        <f>BD7*1</f>
        <v>1.0769230769230769</v>
      </c>
      <c r="AV11" s="6"/>
      <c r="AW11" s="93">
        <f t="shared" si="0"/>
        <v>0</v>
      </c>
      <c r="AX11" s="98">
        <f t="shared" si="1"/>
        <v>0</v>
      </c>
      <c r="AZ11" s="30">
        <v>4</v>
      </c>
      <c r="BA11" s="75">
        <f>$B$54*AQ56</f>
        <v>0</v>
      </c>
      <c r="BB11" s="71">
        <f>$B$54*AQ57</f>
        <v>0</v>
      </c>
      <c r="BC11" s="75">
        <f>$B$54*AQ59</f>
        <v>0</v>
      </c>
      <c r="BD11" s="71">
        <f>$B$54*AQ60</f>
        <v>0</v>
      </c>
      <c r="BE11" s="75">
        <f>$B$54*AQ62</f>
        <v>0</v>
      </c>
      <c r="BF11" s="71">
        <f>$B$54*AQ63</f>
        <v>0</v>
      </c>
    </row>
    <row r="12" spans="1:245" ht="22.15" customHeight="1" thickBot="1" x14ac:dyDescent="0.25">
      <c r="B12" s="174"/>
      <c r="C12" s="475"/>
      <c r="D12" s="438"/>
      <c r="E12" s="438"/>
      <c r="F12" s="360"/>
      <c r="G12" s="360"/>
      <c r="H12" s="360"/>
      <c r="I12" s="173">
        <v>7</v>
      </c>
      <c r="J12" s="142"/>
      <c r="K12" s="305"/>
      <c r="L12" s="305"/>
      <c r="M12" s="305"/>
      <c r="N12" s="305"/>
      <c r="O12" s="7"/>
      <c r="P12" s="482"/>
      <c r="Q12" s="327"/>
      <c r="R12" s="346"/>
      <c r="S12" s="7"/>
      <c r="T12" s="191">
        <v>7</v>
      </c>
      <c r="U12" s="142"/>
      <c r="V12" s="173">
        <v>7</v>
      </c>
      <c r="W12" s="146"/>
      <c r="X12" s="7"/>
      <c r="Y12" s="51" t="s">
        <v>122</v>
      </c>
      <c r="Z12" s="60">
        <v>1</v>
      </c>
      <c r="AA12" s="430"/>
      <c r="AB12" s="427"/>
      <c r="AC12" s="7"/>
      <c r="AD12" s="47" t="s">
        <v>71</v>
      </c>
      <c r="AE12" s="226">
        <v>7</v>
      </c>
      <c r="AF12" s="227"/>
      <c r="AG12" s="48" t="s">
        <v>86</v>
      </c>
      <c r="AH12" s="226">
        <v>10</v>
      </c>
      <c r="AI12" s="227"/>
      <c r="AJ12" s="394"/>
      <c r="AK12" s="397"/>
      <c r="AL12" s="390"/>
      <c r="AM12" s="6"/>
      <c r="AN12" s="386"/>
      <c r="AO12" s="6"/>
      <c r="AP12" s="57" t="s">
        <v>121</v>
      </c>
      <c r="AQ12" s="56">
        <f>AQ11*1/AQ10</f>
        <v>0.46153846153846156</v>
      </c>
      <c r="AR12" s="6"/>
      <c r="AS12" s="406" t="s">
        <v>159</v>
      </c>
      <c r="AT12" s="84" t="s">
        <v>113</v>
      </c>
      <c r="AU12" s="121">
        <v>2340</v>
      </c>
      <c r="AV12" s="6"/>
      <c r="AW12" s="93">
        <f t="shared" si="0"/>
        <v>0</v>
      </c>
      <c r="AX12" s="98">
        <f t="shared" si="1"/>
        <v>0</v>
      </c>
      <c r="AZ12" s="30">
        <v>5</v>
      </c>
      <c r="BA12" s="75">
        <f>$B$70*AQ72</f>
        <v>0</v>
      </c>
      <c r="BB12" s="71">
        <f>$B$70*AQ73</f>
        <v>0</v>
      </c>
      <c r="BC12" s="75">
        <f>$B$70*AQ75</f>
        <v>0</v>
      </c>
      <c r="BD12" s="71">
        <f>$B$70*AQ76</f>
        <v>0</v>
      </c>
      <c r="BE12" s="75">
        <f>$B$70*AQ78</f>
        <v>0</v>
      </c>
      <c r="BF12" s="71">
        <f>$B$70*AQ79</f>
        <v>0</v>
      </c>
    </row>
    <row r="13" spans="1:245" ht="22.15" customHeight="1" x14ac:dyDescent="0.2">
      <c r="B13" s="174"/>
      <c r="C13" s="475"/>
      <c r="D13" s="438"/>
      <c r="E13" s="438"/>
      <c r="F13" s="360"/>
      <c r="G13" s="360"/>
      <c r="H13" s="360"/>
      <c r="I13" s="173">
        <v>8</v>
      </c>
      <c r="J13" s="142"/>
      <c r="K13" s="305"/>
      <c r="L13" s="305"/>
      <c r="M13" s="305"/>
      <c r="N13" s="305"/>
      <c r="O13" s="7"/>
      <c r="P13" s="501" t="s">
        <v>82</v>
      </c>
      <c r="Q13" s="328" t="s">
        <v>219</v>
      </c>
      <c r="R13" s="328" t="s">
        <v>222</v>
      </c>
      <c r="S13" s="7"/>
      <c r="T13" s="191">
        <v>8</v>
      </c>
      <c r="U13" s="142"/>
      <c r="V13" s="173">
        <v>8</v>
      </c>
      <c r="W13" s="147"/>
      <c r="X13" s="7"/>
      <c r="Y13" s="63" t="s">
        <v>123</v>
      </c>
      <c r="Z13" s="61"/>
      <c r="AA13" s="447" t="s">
        <v>128</v>
      </c>
      <c r="AB13" s="446" t="s">
        <v>29</v>
      </c>
      <c r="AC13" s="7"/>
      <c r="AD13" s="40" t="s">
        <v>72</v>
      </c>
      <c r="AE13" s="106">
        <v>7</v>
      </c>
      <c r="AF13" s="225"/>
      <c r="AG13" s="26" t="s">
        <v>87</v>
      </c>
      <c r="AH13" s="106">
        <v>7</v>
      </c>
      <c r="AI13" s="225">
        <v>1</v>
      </c>
      <c r="AJ13" s="391" t="s">
        <v>110</v>
      </c>
      <c r="AK13" s="398" t="s">
        <v>30</v>
      </c>
      <c r="AL13" s="347" t="s">
        <v>31</v>
      </c>
      <c r="AM13" s="6"/>
      <c r="AN13" s="386"/>
      <c r="AO13" s="6"/>
      <c r="AP13" s="58" t="s">
        <v>113</v>
      </c>
      <c r="AQ13" s="244">
        <f>AQ7*13</f>
        <v>2340</v>
      </c>
      <c r="AR13" s="6"/>
      <c r="AS13" s="406"/>
      <c r="AT13" s="84" t="s">
        <v>151</v>
      </c>
      <c r="AU13" s="121">
        <f>BE7*1</f>
        <v>1100</v>
      </c>
      <c r="AV13" s="6"/>
      <c r="AW13" s="93">
        <f t="shared" si="0"/>
        <v>0</v>
      </c>
      <c r="AX13" s="98">
        <f t="shared" si="1"/>
        <v>7</v>
      </c>
      <c r="AZ13" s="30">
        <v>6</v>
      </c>
      <c r="BA13" s="75">
        <f>$B$86*AQ88</f>
        <v>0</v>
      </c>
      <c r="BB13" s="71">
        <f>$B$86*AQ89</f>
        <v>0</v>
      </c>
      <c r="BC13" s="75">
        <f>$B$86*AQ91</f>
        <v>0</v>
      </c>
      <c r="BD13" s="71">
        <f>$B$86*AQ92</f>
        <v>0</v>
      </c>
      <c r="BE13" s="75">
        <f>$B$86*AQ94</f>
        <v>0</v>
      </c>
      <c r="BF13" s="71">
        <f>$B$86*AQ95</f>
        <v>0</v>
      </c>
    </row>
    <row r="14" spans="1:245" ht="22.15" customHeight="1" x14ac:dyDescent="0.2">
      <c r="B14" s="174"/>
      <c r="C14" s="475"/>
      <c r="D14" s="438"/>
      <c r="E14" s="438"/>
      <c r="F14" s="360"/>
      <c r="G14" s="360"/>
      <c r="H14" s="360"/>
      <c r="I14" s="173">
        <v>9</v>
      </c>
      <c r="J14" s="142"/>
      <c r="K14" s="305"/>
      <c r="L14" s="305"/>
      <c r="M14" s="305"/>
      <c r="N14" s="305"/>
      <c r="O14" s="7"/>
      <c r="P14" s="481"/>
      <c r="Q14" s="329" t="s">
        <v>220</v>
      </c>
      <c r="R14" s="329" t="s">
        <v>223</v>
      </c>
      <c r="S14" s="7"/>
      <c r="T14" s="191">
        <v>9</v>
      </c>
      <c r="U14" s="142"/>
      <c r="V14" s="173">
        <v>9</v>
      </c>
      <c r="W14" s="147"/>
      <c r="X14" s="7"/>
      <c r="Y14" s="63" t="s">
        <v>100</v>
      </c>
      <c r="Z14" s="61"/>
      <c r="AA14" s="424"/>
      <c r="AB14" s="418"/>
      <c r="AC14" s="7"/>
      <c r="AD14" s="41" t="s">
        <v>73</v>
      </c>
      <c r="AE14" s="226">
        <v>8</v>
      </c>
      <c r="AF14" s="224"/>
      <c r="AG14" s="38" t="s">
        <v>88</v>
      </c>
      <c r="AH14" s="226">
        <v>5</v>
      </c>
      <c r="AI14" s="224">
        <v>1</v>
      </c>
      <c r="AJ14" s="400"/>
      <c r="AK14" s="401"/>
      <c r="AL14" s="395"/>
      <c r="AM14" s="6"/>
      <c r="AN14" s="386"/>
      <c r="AO14" s="6"/>
      <c r="AP14" s="58" t="s">
        <v>114</v>
      </c>
      <c r="AQ14" s="244">
        <f>AQ8*AA5</f>
        <v>420</v>
      </c>
      <c r="AR14" s="6"/>
      <c r="AS14" s="406"/>
      <c r="AT14" s="84" t="s">
        <v>152</v>
      </c>
      <c r="AU14" s="85">
        <f>BF7*1</f>
        <v>0.47008547008547008</v>
      </c>
      <c r="AV14" s="6"/>
      <c r="AW14" s="93">
        <f t="shared" si="0"/>
        <v>0</v>
      </c>
      <c r="AX14" s="98">
        <f t="shared" si="1"/>
        <v>5</v>
      </c>
      <c r="AZ14" s="30">
        <v>7</v>
      </c>
      <c r="BA14" s="75">
        <f>$B$102*AQ104</f>
        <v>0</v>
      </c>
      <c r="BB14" s="71">
        <f>$B$102*AQ105</f>
        <v>0</v>
      </c>
      <c r="BC14" s="75">
        <f>$B$102*AQ107</f>
        <v>0</v>
      </c>
      <c r="BD14" s="71">
        <f>$B$102*AQ108</f>
        <v>0</v>
      </c>
      <c r="BE14" s="75">
        <f>$B$102*AQ110</f>
        <v>0</v>
      </c>
      <c r="BF14" s="71">
        <f>$B$102*AQ111</f>
        <v>0</v>
      </c>
    </row>
    <row r="15" spans="1:245" ht="22.15" customHeight="1" thickBot="1" x14ac:dyDescent="0.25">
      <c r="B15" s="174"/>
      <c r="C15" s="475"/>
      <c r="D15" s="438"/>
      <c r="E15" s="438"/>
      <c r="F15" s="360"/>
      <c r="G15" s="360"/>
      <c r="H15" s="360"/>
      <c r="I15" s="173">
        <v>10</v>
      </c>
      <c r="J15" s="142"/>
      <c r="K15" s="305"/>
      <c r="L15" s="305"/>
      <c r="M15" s="305"/>
      <c r="N15" s="305"/>
      <c r="O15" s="7"/>
      <c r="P15" s="481"/>
      <c r="Q15" s="329" t="s">
        <v>221</v>
      </c>
      <c r="R15" s="329"/>
      <c r="S15" s="7"/>
      <c r="T15" s="191">
        <v>10</v>
      </c>
      <c r="U15" s="142"/>
      <c r="V15" s="173">
        <v>10</v>
      </c>
      <c r="W15" s="147"/>
      <c r="X15" s="7"/>
      <c r="Y15" s="50" t="s">
        <v>101</v>
      </c>
      <c r="Z15" s="60">
        <v>1</v>
      </c>
      <c r="AA15" s="428" t="s">
        <v>129</v>
      </c>
      <c r="AB15" s="425" t="s">
        <v>32</v>
      </c>
      <c r="AC15" s="7"/>
      <c r="AD15" s="40" t="s">
        <v>74</v>
      </c>
      <c r="AE15" s="106">
        <v>8</v>
      </c>
      <c r="AF15" s="225">
        <v>1</v>
      </c>
      <c r="AG15" s="26" t="s">
        <v>89</v>
      </c>
      <c r="AH15" s="106">
        <v>7</v>
      </c>
      <c r="AI15" s="225">
        <v>1</v>
      </c>
      <c r="AJ15" s="393" t="s">
        <v>111</v>
      </c>
      <c r="AK15" s="396" t="s">
        <v>33</v>
      </c>
      <c r="AL15" s="389" t="s">
        <v>34</v>
      </c>
      <c r="AM15" s="6"/>
      <c r="AN15" s="386"/>
      <c r="AO15" s="6"/>
      <c r="AP15" s="237" t="s">
        <v>119</v>
      </c>
      <c r="AQ15" s="238">
        <f>AQ14*1/AQ13</f>
        <v>0.17948717948717949</v>
      </c>
      <c r="AR15" s="6"/>
      <c r="AV15" s="6"/>
      <c r="AW15" s="93">
        <f t="shared" si="0"/>
        <v>8</v>
      </c>
      <c r="AX15" s="98">
        <f t="shared" si="1"/>
        <v>7</v>
      </c>
      <c r="AZ15" s="30">
        <v>8</v>
      </c>
      <c r="BA15" s="75">
        <f>$B$118*AQ120</f>
        <v>0</v>
      </c>
      <c r="BB15" s="71">
        <f>$B$118*AQ121</f>
        <v>0</v>
      </c>
      <c r="BC15" s="75">
        <f>$B$118*AQ123</f>
        <v>0</v>
      </c>
      <c r="BD15" s="71">
        <f>$B$118*AQ124</f>
        <v>0</v>
      </c>
      <c r="BE15" s="75">
        <f>$B$118*AQ126</f>
        <v>0</v>
      </c>
      <c r="BF15" s="71">
        <f>$B$118*AQ127</f>
        <v>0</v>
      </c>
    </row>
    <row r="16" spans="1:245" ht="22.15" customHeight="1" x14ac:dyDescent="0.2">
      <c r="B16" s="174"/>
      <c r="C16" s="475"/>
      <c r="D16" s="438"/>
      <c r="E16" s="438"/>
      <c r="F16" s="360"/>
      <c r="G16" s="360"/>
      <c r="H16" s="360"/>
      <c r="I16" s="173">
        <v>11</v>
      </c>
      <c r="J16" s="142"/>
      <c r="K16" s="305"/>
      <c r="L16" s="305"/>
      <c r="M16" s="305"/>
      <c r="N16" s="305"/>
      <c r="O16" s="7"/>
      <c r="P16" s="481"/>
      <c r="Q16" s="326"/>
      <c r="R16" s="326"/>
      <c r="S16" s="7"/>
      <c r="T16" s="191">
        <v>11</v>
      </c>
      <c r="U16" s="142"/>
      <c r="V16" s="173">
        <v>11</v>
      </c>
      <c r="W16" s="147"/>
      <c r="X16" s="7"/>
      <c r="Y16" s="50" t="s">
        <v>102</v>
      </c>
      <c r="Z16" s="60"/>
      <c r="AA16" s="430"/>
      <c r="AB16" s="427"/>
      <c r="AC16" s="7"/>
      <c r="AD16" s="42" t="s">
        <v>75</v>
      </c>
      <c r="AE16" s="226">
        <v>9</v>
      </c>
      <c r="AF16" s="228">
        <v>1</v>
      </c>
      <c r="AG16" s="38" t="s">
        <v>90</v>
      </c>
      <c r="AH16" s="226">
        <v>6</v>
      </c>
      <c r="AI16" s="228">
        <v>1</v>
      </c>
      <c r="AJ16" s="394"/>
      <c r="AK16" s="397"/>
      <c r="AL16" s="390"/>
      <c r="AM16" s="6"/>
      <c r="AN16" s="386"/>
      <c r="AO16" s="6"/>
      <c r="AP16" s="2"/>
      <c r="AQ16" s="6"/>
      <c r="AR16" s="6"/>
      <c r="AV16" s="6"/>
      <c r="AW16" s="93">
        <f t="shared" si="0"/>
        <v>9</v>
      </c>
      <c r="AX16" s="98">
        <f t="shared" si="1"/>
        <v>6</v>
      </c>
      <c r="AZ16" s="30">
        <v>9</v>
      </c>
      <c r="BA16" s="75">
        <f>$B$134*AQ136</f>
        <v>0</v>
      </c>
      <c r="BB16" s="71">
        <f>$B$134*AQ137</f>
        <v>0</v>
      </c>
      <c r="BC16" s="75">
        <f>$B$134*AQ139</f>
        <v>0</v>
      </c>
      <c r="BD16" s="71">
        <f>$B$134*AQ140</f>
        <v>0</v>
      </c>
      <c r="BE16" s="75">
        <f>$B$134*AQ142</f>
        <v>0</v>
      </c>
      <c r="BF16" s="71">
        <f>$B$134*AQ143</f>
        <v>0</v>
      </c>
    </row>
    <row r="17" spans="1:245" ht="22.15" customHeight="1" x14ac:dyDescent="0.2">
      <c r="B17" s="174"/>
      <c r="C17" s="475"/>
      <c r="D17" s="438"/>
      <c r="E17" s="438"/>
      <c r="F17" s="360"/>
      <c r="G17" s="360"/>
      <c r="H17" s="360"/>
      <c r="I17" s="173">
        <v>12</v>
      </c>
      <c r="J17" s="142"/>
      <c r="K17" s="305"/>
      <c r="L17" s="305"/>
      <c r="M17" s="305"/>
      <c r="N17" s="305"/>
      <c r="O17" s="7"/>
      <c r="P17" s="481"/>
      <c r="Q17" s="326"/>
      <c r="R17" s="326"/>
      <c r="S17" s="7"/>
      <c r="T17" s="191">
        <v>12</v>
      </c>
      <c r="U17" s="142"/>
      <c r="V17" s="173">
        <v>12</v>
      </c>
      <c r="W17" s="147"/>
      <c r="X17" s="7"/>
      <c r="Y17" s="63" t="s">
        <v>103</v>
      </c>
      <c r="Z17" s="66"/>
      <c r="AA17" s="432" t="s">
        <v>130</v>
      </c>
      <c r="AB17" s="417" t="s">
        <v>35</v>
      </c>
      <c r="AC17" s="7"/>
      <c r="AD17" s="43" t="s">
        <v>76</v>
      </c>
      <c r="AE17" s="106">
        <v>8</v>
      </c>
      <c r="AF17" s="225">
        <v>1</v>
      </c>
      <c r="AG17" s="26" t="s">
        <v>91</v>
      </c>
      <c r="AH17" s="106">
        <v>9</v>
      </c>
      <c r="AI17" s="225"/>
      <c r="AJ17" s="391" t="s">
        <v>112</v>
      </c>
      <c r="AK17" s="398" t="s">
        <v>36</v>
      </c>
      <c r="AL17" s="347" t="s">
        <v>37</v>
      </c>
      <c r="AM17" s="6"/>
      <c r="AN17" s="386"/>
      <c r="AO17" s="6"/>
      <c r="AP17" s="2"/>
      <c r="AQ17" s="6"/>
      <c r="AR17" s="6"/>
      <c r="AV17" s="6"/>
      <c r="AW17" s="93">
        <f t="shared" si="0"/>
        <v>8</v>
      </c>
      <c r="AX17" s="98">
        <f t="shared" si="1"/>
        <v>0</v>
      </c>
      <c r="AZ17" s="30">
        <v>10</v>
      </c>
      <c r="BA17" s="75">
        <f>$B$150*AQ152</f>
        <v>0</v>
      </c>
      <c r="BB17" s="71">
        <f>$B$150*AQ153</f>
        <v>0</v>
      </c>
      <c r="BC17" s="75">
        <f>$B$150*AQ155</f>
        <v>0</v>
      </c>
      <c r="BD17" s="71">
        <f>$B$150*AQ156</f>
        <v>0</v>
      </c>
      <c r="BE17" s="75">
        <f>$B$150*AQ158</f>
        <v>0</v>
      </c>
      <c r="BF17" s="71">
        <f>$B$150*AQ159</f>
        <v>0</v>
      </c>
    </row>
    <row r="18" spans="1:245" ht="22.15" customHeight="1" thickBot="1" x14ac:dyDescent="0.25">
      <c r="B18" s="175"/>
      <c r="C18" s="476"/>
      <c r="D18" s="439"/>
      <c r="E18" s="439"/>
      <c r="F18" s="361"/>
      <c r="G18" s="361"/>
      <c r="H18" s="361"/>
      <c r="I18" s="176">
        <v>13</v>
      </c>
      <c r="J18" s="143"/>
      <c r="K18" s="306"/>
      <c r="L18" s="306"/>
      <c r="M18" s="306"/>
      <c r="N18" s="306"/>
      <c r="O18" s="7"/>
      <c r="P18" s="502"/>
      <c r="Q18" s="327"/>
      <c r="R18" s="327"/>
      <c r="S18" s="7"/>
      <c r="T18" s="192">
        <v>13</v>
      </c>
      <c r="U18" s="143"/>
      <c r="V18" s="176">
        <v>13</v>
      </c>
      <c r="W18" s="148"/>
      <c r="X18" s="7"/>
      <c r="Y18" s="64" t="s">
        <v>104</v>
      </c>
      <c r="Z18" s="67"/>
      <c r="AA18" s="433"/>
      <c r="AB18" s="431"/>
      <c r="AC18" s="7"/>
      <c r="AD18" s="44" t="s">
        <v>77</v>
      </c>
      <c r="AE18" s="229">
        <v>5</v>
      </c>
      <c r="AF18" s="230">
        <v>1</v>
      </c>
      <c r="AG18" s="25" t="s">
        <v>92</v>
      </c>
      <c r="AH18" s="229">
        <v>10</v>
      </c>
      <c r="AI18" s="230"/>
      <c r="AJ18" s="392"/>
      <c r="AK18" s="399"/>
      <c r="AL18" s="348"/>
      <c r="AM18" s="6"/>
      <c r="AN18" s="387"/>
      <c r="AO18" s="6"/>
      <c r="AP18" s="2"/>
      <c r="AQ18" s="6"/>
      <c r="AR18" s="6"/>
      <c r="AV18" s="6"/>
      <c r="AW18" s="93">
        <f t="shared" si="0"/>
        <v>5</v>
      </c>
      <c r="AX18" s="98">
        <f t="shared" si="1"/>
        <v>0</v>
      </c>
      <c r="AZ18" s="30">
        <v>11</v>
      </c>
      <c r="BA18" s="75">
        <f>$B$166*AQ168</f>
        <v>0</v>
      </c>
      <c r="BB18" s="71">
        <f>$B$166*AQ169</f>
        <v>0</v>
      </c>
      <c r="BC18" s="75">
        <f>$B$166*AQ171</f>
        <v>0</v>
      </c>
      <c r="BD18" s="71">
        <f>$B$166*AQ172</f>
        <v>0</v>
      </c>
      <c r="BE18" s="75">
        <f>$B$166*AQ174</f>
        <v>0</v>
      </c>
      <c r="BF18" s="71">
        <f>$B$166*AQ175</f>
        <v>0</v>
      </c>
    </row>
    <row r="19" spans="1:245" s="18" customFormat="1" ht="5.0999999999999996" customHeight="1" thickBot="1" x14ac:dyDescent="0.25">
      <c r="A19" s="12"/>
      <c r="B19" s="35"/>
      <c r="C19" s="177"/>
      <c r="D19" s="135"/>
      <c r="E19" s="137"/>
      <c r="F19" s="23"/>
      <c r="G19" s="23"/>
      <c r="H19" s="23"/>
      <c r="I19" s="178"/>
      <c r="J19" s="23"/>
      <c r="K19" s="11"/>
      <c r="L19" s="11"/>
      <c r="M19" s="11"/>
      <c r="N19" s="11"/>
      <c r="O19" s="7"/>
      <c r="P19" s="193"/>
      <c r="Q19" s="23"/>
      <c r="R19" s="23"/>
      <c r="S19" s="7"/>
      <c r="T19" s="178"/>
      <c r="U19" s="23"/>
      <c r="V19" s="178"/>
      <c r="W19" s="23"/>
      <c r="X19" s="7"/>
      <c r="Y19" s="13"/>
      <c r="Z19" s="34"/>
      <c r="AA19" s="15"/>
      <c r="AB19" s="14"/>
      <c r="AC19" s="7"/>
      <c r="AD19" s="10"/>
      <c r="AE19" s="210"/>
      <c r="AF19" s="211"/>
      <c r="AG19" s="10"/>
      <c r="AH19" s="210"/>
      <c r="AI19" s="211"/>
      <c r="AJ19" s="16"/>
      <c r="AK19" s="7"/>
      <c r="AL19" s="17"/>
      <c r="AM19" s="10"/>
      <c r="AN19" s="35"/>
      <c r="AO19" s="10"/>
      <c r="AP19" s="12"/>
      <c r="AQ19" s="243"/>
      <c r="AR19" s="10"/>
      <c r="AT19" s="24"/>
      <c r="AU19" s="78"/>
      <c r="AV19" s="10"/>
      <c r="AW19" s="93"/>
      <c r="AX19" s="95"/>
      <c r="AZ19" s="30">
        <v>12</v>
      </c>
      <c r="BA19" s="75">
        <f>$B$182*AQ184</f>
        <v>0</v>
      </c>
      <c r="BB19" s="71">
        <f>$B$182*AQ185</f>
        <v>0</v>
      </c>
      <c r="BC19" s="75">
        <f>$B$182*AQ187</f>
        <v>0</v>
      </c>
      <c r="BD19" s="71">
        <f>$B$182*AQ188</f>
        <v>0</v>
      </c>
      <c r="BE19" s="75">
        <f>$B$182*AQ190</f>
        <v>0</v>
      </c>
      <c r="BF19" s="71">
        <f>$B$182*AQ191</f>
        <v>0</v>
      </c>
      <c r="BH19" s="209"/>
    </row>
    <row r="20" spans="1:245" ht="39.950000000000003" customHeight="1" thickBot="1" x14ac:dyDescent="0.25">
      <c r="B20" s="165"/>
      <c r="C20" s="166"/>
      <c r="D20" s="465" t="s">
        <v>0</v>
      </c>
      <c r="E20" s="376" t="s">
        <v>11</v>
      </c>
      <c r="F20" s="467" t="s">
        <v>12</v>
      </c>
      <c r="G20" s="467" t="s">
        <v>10</v>
      </c>
      <c r="H20" s="467" t="s">
        <v>15</v>
      </c>
      <c r="I20" s="469" t="s">
        <v>178</v>
      </c>
      <c r="J20" s="470"/>
      <c r="K20" s="376" t="s">
        <v>2</v>
      </c>
      <c r="L20" s="376" t="s">
        <v>3</v>
      </c>
      <c r="M20" s="376" t="s">
        <v>4</v>
      </c>
      <c r="N20" s="376" t="s">
        <v>5</v>
      </c>
      <c r="O20" s="7"/>
      <c r="P20" s="376" t="s">
        <v>1</v>
      </c>
      <c r="Q20" s="378" t="s">
        <v>8</v>
      </c>
      <c r="R20" s="499" t="s">
        <v>9</v>
      </c>
      <c r="T20" s="364" t="s">
        <v>14</v>
      </c>
      <c r="U20" s="365"/>
      <c r="V20" s="378" t="s">
        <v>13</v>
      </c>
      <c r="W20" s="379"/>
      <c r="Y20" s="231" t="s">
        <v>106</v>
      </c>
      <c r="Z20" s="33"/>
      <c r="AA20" s="232" t="s">
        <v>17</v>
      </c>
      <c r="AB20" s="419" t="s">
        <v>6</v>
      </c>
      <c r="AD20" s="215" t="s">
        <v>124</v>
      </c>
      <c r="AE20" s="216"/>
      <c r="AF20" s="217"/>
      <c r="AG20" s="216"/>
      <c r="AH20" s="216"/>
      <c r="AI20" s="217"/>
      <c r="AJ20" s="216"/>
      <c r="AK20" s="216"/>
      <c r="AL20" s="218"/>
      <c r="AM20" s="2"/>
      <c r="AN20" s="62" t="s">
        <v>182</v>
      </c>
      <c r="AO20" s="2"/>
      <c r="AP20" s="508" t="s">
        <v>183</v>
      </c>
      <c r="AQ20" s="509"/>
      <c r="AR20" s="2"/>
      <c r="AV20" s="2"/>
      <c r="AW20" s="99"/>
      <c r="AX20" s="97"/>
      <c r="AZ20" s="30">
        <v>13</v>
      </c>
      <c r="BA20" s="75">
        <f>$B$198*AQ200</f>
        <v>0</v>
      </c>
      <c r="BB20" s="71">
        <f>$B$198*AQ201</f>
        <v>0</v>
      </c>
      <c r="BC20" s="75">
        <f>$B$198*AQ203</f>
        <v>0</v>
      </c>
      <c r="BD20" s="71">
        <f>$B$198*AQ204</f>
        <v>0</v>
      </c>
      <c r="BE20" s="75">
        <f>$B$198*AQ206</f>
        <v>0</v>
      </c>
      <c r="BF20" s="71">
        <f>$B$198*AQ207</f>
        <v>0</v>
      </c>
      <c r="IK20" s="2"/>
    </row>
    <row r="21" spans="1:245" ht="20.100000000000001" customHeight="1" thickBot="1" x14ac:dyDescent="0.25">
      <c r="B21" s="168"/>
      <c r="C21" s="169"/>
      <c r="D21" s="466"/>
      <c r="E21" s="377"/>
      <c r="F21" s="468"/>
      <c r="G21" s="468"/>
      <c r="H21" s="468"/>
      <c r="I21" s="471"/>
      <c r="J21" s="503"/>
      <c r="K21" s="377"/>
      <c r="L21" s="377"/>
      <c r="M21" s="377"/>
      <c r="N21" s="377"/>
      <c r="P21" s="377"/>
      <c r="Q21" s="498"/>
      <c r="R21" s="500"/>
      <c r="S21" s="46"/>
      <c r="T21" s="366"/>
      <c r="U21" s="367"/>
      <c r="V21" s="380"/>
      <c r="W21" s="381"/>
      <c r="X21" s="46"/>
      <c r="Y21" s="37" t="s">
        <v>105</v>
      </c>
      <c r="Z21" s="102"/>
      <c r="AA21" s="8">
        <f>SUM(Z22:Z34)</f>
        <v>8</v>
      </c>
      <c r="AB21" s="420"/>
      <c r="AC21" s="46"/>
      <c r="AD21" s="221" t="s">
        <v>131</v>
      </c>
      <c r="AE21" s="53"/>
      <c r="AF21" s="54"/>
      <c r="AG21" s="53"/>
      <c r="AH21" s="53"/>
      <c r="AI21" s="54"/>
      <c r="AJ21" s="222" t="s">
        <v>17</v>
      </c>
      <c r="AK21" s="196" t="s">
        <v>125</v>
      </c>
      <c r="AL21" s="156" t="s">
        <v>93</v>
      </c>
      <c r="AM21" s="2"/>
      <c r="AN21" s="385" t="s">
        <v>244</v>
      </c>
      <c r="AO21" s="2"/>
      <c r="AP21" s="69" t="s">
        <v>136</v>
      </c>
      <c r="AQ21" s="70">
        <v>2</v>
      </c>
      <c r="AR21" s="2"/>
      <c r="AV21" s="2"/>
      <c r="AW21" s="93"/>
      <c r="AX21" s="93"/>
      <c r="AZ21" s="30">
        <v>14</v>
      </c>
      <c r="BA21" s="75">
        <f>$B$214*AQ216</f>
        <v>0</v>
      </c>
      <c r="BB21" s="71">
        <f>$B$214*AQ217</f>
        <v>0</v>
      </c>
      <c r="BC21" s="75">
        <f>$B$214*AQ219</f>
        <v>0</v>
      </c>
      <c r="BD21" s="71">
        <f>$B$214*AQ220</f>
        <v>0</v>
      </c>
      <c r="BE21" s="75">
        <f>$B$214*AQ222</f>
        <v>0</v>
      </c>
      <c r="BF21" s="71">
        <f>$B$214*AQ223</f>
        <v>0</v>
      </c>
      <c r="IK21" s="2"/>
    </row>
    <row r="22" spans="1:245" ht="40.9" customHeight="1" x14ac:dyDescent="0.2">
      <c r="B22" s="91">
        <v>1</v>
      </c>
      <c r="C22" s="179"/>
      <c r="D22" s="453" t="s">
        <v>210</v>
      </c>
      <c r="E22" s="437" t="s">
        <v>211</v>
      </c>
      <c r="F22" s="493" t="s">
        <v>224</v>
      </c>
      <c r="G22" s="490" t="s">
        <v>256</v>
      </c>
      <c r="H22" s="490" t="s">
        <v>225</v>
      </c>
      <c r="I22" s="180">
        <v>1</v>
      </c>
      <c r="J22" s="288" t="s">
        <v>264</v>
      </c>
      <c r="K22" s="324" t="s">
        <v>228</v>
      </c>
      <c r="L22" s="322" t="s">
        <v>228</v>
      </c>
      <c r="M22" s="322" t="s">
        <v>228</v>
      </c>
      <c r="N22" s="322" t="s">
        <v>228</v>
      </c>
      <c r="O22" s="46"/>
      <c r="P22" s="486" t="s">
        <v>81</v>
      </c>
      <c r="Q22" s="335" t="s">
        <v>235</v>
      </c>
      <c r="R22" s="332" t="s">
        <v>229</v>
      </c>
      <c r="S22" s="7"/>
      <c r="T22" s="180">
        <v>1</v>
      </c>
      <c r="U22" s="325" t="s">
        <v>231</v>
      </c>
      <c r="V22" s="180">
        <v>1</v>
      </c>
      <c r="W22" s="291" t="s">
        <v>232</v>
      </c>
      <c r="X22" s="7"/>
      <c r="Y22" s="31" t="s">
        <v>94</v>
      </c>
      <c r="Z22" s="65">
        <v>1</v>
      </c>
      <c r="AA22" s="445" t="s">
        <v>20</v>
      </c>
      <c r="AB22" s="444" t="s">
        <v>19</v>
      </c>
      <c r="AC22" s="7"/>
      <c r="AD22" s="52" t="s">
        <v>160</v>
      </c>
      <c r="AE22" s="223">
        <v>1</v>
      </c>
      <c r="AF22" s="224">
        <v>1</v>
      </c>
      <c r="AG22" s="39" t="s">
        <v>78</v>
      </c>
      <c r="AH22" s="223">
        <v>7</v>
      </c>
      <c r="AI22" s="224">
        <v>1</v>
      </c>
      <c r="AJ22" s="393" t="s">
        <v>107</v>
      </c>
      <c r="AK22" s="396" t="s">
        <v>21</v>
      </c>
      <c r="AL22" s="389" t="s">
        <v>39</v>
      </c>
      <c r="AM22" s="6"/>
      <c r="AN22" s="386"/>
      <c r="AO22" s="6"/>
      <c r="AP22" s="49" t="s">
        <v>135</v>
      </c>
      <c r="AQ22" s="55">
        <v>26</v>
      </c>
      <c r="AR22" s="6"/>
      <c r="AV22" s="6"/>
      <c r="AW22" s="93">
        <f t="shared" ref="AW22:AW34" si="3">AE22*AF22</f>
        <v>1</v>
      </c>
      <c r="AX22" s="98">
        <f t="shared" ref="AX22:AX34" si="4">AH22*AI22</f>
        <v>7</v>
      </c>
      <c r="AZ22" s="30">
        <v>15</v>
      </c>
      <c r="BA22" s="75">
        <f>$B$230*AQ232</f>
        <v>0</v>
      </c>
      <c r="BB22" s="71">
        <f>$B$230*AQ233</f>
        <v>0</v>
      </c>
      <c r="BC22" s="75">
        <f>$B$230*AQ235</f>
        <v>0</v>
      </c>
      <c r="BD22" s="71">
        <f>$B$230*AQ236</f>
        <v>0</v>
      </c>
      <c r="BE22" s="75">
        <f>$B$230*AQ238</f>
        <v>0</v>
      </c>
      <c r="BF22" s="71">
        <f>$B$230*AQ239</f>
        <v>0</v>
      </c>
      <c r="BH22" s="68" t="s">
        <v>138</v>
      </c>
      <c r="BI22" s="56">
        <f>AQ25*1</f>
        <v>0.47222222222222221</v>
      </c>
      <c r="BJ22" s="56">
        <f>BK22-BI22</f>
        <v>0.52777777777777779</v>
      </c>
      <c r="BK22" s="240">
        <v>1</v>
      </c>
      <c r="BL22" s="240"/>
    </row>
    <row r="23" spans="1:245" ht="46.15" customHeight="1" x14ac:dyDescent="0.2">
      <c r="B23" s="181"/>
      <c r="C23" s="473" t="s">
        <v>184</v>
      </c>
      <c r="D23" s="454"/>
      <c r="E23" s="438"/>
      <c r="F23" s="493"/>
      <c r="G23" s="491"/>
      <c r="H23" s="491"/>
      <c r="I23" s="130">
        <v>2</v>
      </c>
      <c r="J23" s="291" t="s">
        <v>265</v>
      </c>
      <c r="K23" s="324" t="s">
        <v>228</v>
      </c>
      <c r="L23" s="322" t="s">
        <v>228</v>
      </c>
      <c r="M23" s="322" t="s">
        <v>228</v>
      </c>
      <c r="N23" s="322" t="s">
        <v>228</v>
      </c>
      <c r="O23" s="7"/>
      <c r="P23" s="486"/>
      <c r="Q23" s="336" t="s">
        <v>216</v>
      </c>
      <c r="R23" s="333" t="s">
        <v>230</v>
      </c>
      <c r="S23" s="7"/>
      <c r="T23" s="130">
        <v>2</v>
      </c>
      <c r="U23" s="290"/>
      <c r="V23" s="130">
        <v>2</v>
      </c>
      <c r="W23" s="291" t="s">
        <v>233</v>
      </c>
      <c r="X23" s="7"/>
      <c r="Y23" s="50" t="s">
        <v>95</v>
      </c>
      <c r="Z23" s="59"/>
      <c r="AA23" s="430"/>
      <c r="AB23" s="427"/>
      <c r="AC23" s="7"/>
      <c r="AD23" s="40" t="s">
        <v>66</v>
      </c>
      <c r="AE23" s="106">
        <v>2</v>
      </c>
      <c r="AF23" s="225"/>
      <c r="AG23" s="9" t="s">
        <v>79</v>
      </c>
      <c r="AH23" s="106">
        <v>9</v>
      </c>
      <c r="AI23" s="225"/>
      <c r="AJ23" s="394"/>
      <c r="AK23" s="397"/>
      <c r="AL23" s="390"/>
      <c r="AM23" s="6"/>
      <c r="AN23" s="386"/>
      <c r="AO23" s="6"/>
      <c r="AP23" s="49" t="s">
        <v>115</v>
      </c>
      <c r="AQ23" s="55">
        <f>AE22+AE23+AE24+AE25+AE26+AE27+AE28+AE29+AE30+AE31+AE32+AE33+AE34+AH22+AH23+AH24+AH25+AH26+AH27+AH28+AH29+AH30+AH31+AH32+AH33+AH34</f>
        <v>180</v>
      </c>
      <c r="AR23" s="6"/>
      <c r="AV23" s="6"/>
      <c r="AW23" s="93">
        <f t="shared" si="3"/>
        <v>0</v>
      </c>
      <c r="AX23" s="98">
        <f t="shared" si="4"/>
        <v>0</v>
      </c>
      <c r="AZ23" s="30">
        <v>16</v>
      </c>
      <c r="BA23" s="75">
        <f>$B$246*AQ248</f>
        <v>0</v>
      </c>
      <c r="BB23" s="71">
        <f>$B$246*AQ249</f>
        <v>0</v>
      </c>
      <c r="BC23" s="75">
        <f>$B$246*AQ251</f>
        <v>0</v>
      </c>
      <c r="BD23" s="71">
        <f>$B$246*AQ252</f>
        <v>0</v>
      </c>
      <c r="BE23" s="75">
        <f>$B$246*AQ254</f>
        <v>0</v>
      </c>
      <c r="BF23" s="71">
        <f>$B$246*AQ255</f>
        <v>0</v>
      </c>
      <c r="BH23" s="57" t="s">
        <v>140</v>
      </c>
      <c r="BI23" s="56">
        <f>AQ28*1</f>
        <v>0.61538461538461542</v>
      </c>
      <c r="BJ23" s="56">
        <f>BK23-BI23</f>
        <v>0.38461538461538458</v>
      </c>
      <c r="BK23" s="240">
        <v>1</v>
      </c>
      <c r="BL23" s="240"/>
    </row>
    <row r="24" spans="1:245" ht="24.75" customHeight="1" x14ac:dyDescent="0.2">
      <c r="B24" s="182"/>
      <c r="C24" s="473"/>
      <c r="D24" s="454"/>
      <c r="E24" s="438"/>
      <c r="F24" s="493"/>
      <c r="G24" s="491"/>
      <c r="H24" s="491"/>
      <c r="I24" s="130">
        <v>3</v>
      </c>
      <c r="K24" s="320"/>
      <c r="L24" s="308"/>
      <c r="M24" s="308"/>
      <c r="N24" s="308"/>
      <c r="O24" s="7"/>
      <c r="P24" s="486"/>
      <c r="Q24" s="336" t="s">
        <v>236</v>
      </c>
      <c r="R24" s="333" t="s">
        <v>218</v>
      </c>
      <c r="S24" s="7"/>
      <c r="T24" s="130">
        <v>3</v>
      </c>
      <c r="U24" s="129"/>
      <c r="V24" s="130">
        <v>3</v>
      </c>
      <c r="W24" s="291" t="s">
        <v>242</v>
      </c>
      <c r="X24" s="7"/>
      <c r="Y24" s="63" t="s">
        <v>96</v>
      </c>
      <c r="Z24" s="61">
        <v>1</v>
      </c>
      <c r="AA24" s="423" t="s">
        <v>23</v>
      </c>
      <c r="AB24" s="417" t="s">
        <v>22</v>
      </c>
      <c r="AC24" s="7"/>
      <c r="AD24" s="41" t="s">
        <v>67</v>
      </c>
      <c r="AE24" s="226">
        <v>3</v>
      </c>
      <c r="AF24" s="224">
        <v>1</v>
      </c>
      <c r="AG24" s="38" t="s">
        <v>80</v>
      </c>
      <c r="AH24" s="226">
        <v>8</v>
      </c>
      <c r="AI24" s="224"/>
      <c r="AJ24" s="391" t="s">
        <v>108</v>
      </c>
      <c r="AK24" s="398" t="s">
        <v>24</v>
      </c>
      <c r="AL24" s="347" t="s">
        <v>25</v>
      </c>
      <c r="AM24" s="6"/>
      <c r="AN24" s="386"/>
      <c r="AO24" s="6"/>
      <c r="AP24" s="49" t="s">
        <v>116</v>
      </c>
      <c r="AQ24" s="55">
        <f>AW22+AW23+AW24+AW25+AW26+AW27+AW28+AW29+AW30+AW31+AW32+AW33+AW34+AX22+AX23+AX24+AX25+AX26+AX27+AX28+AX29+AX30+AX31+AX32+AX33+AX34</f>
        <v>85</v>
      </c>
      <c r="AR24" s="6"/>
      <c r="AV24" s="6"/>
      <c r="AW24" s="93">
        <f t="shared" si="3"/>
        <v>3</v>
      </c>
      <c r="AX24" s="98">
        <f t="shared" si="4"/>
        <v>0</v>
      </c>
      <c r="AZ24" s="30">
        <v>17</v>
      </c>
      <c r="BA24" s="75">
        <f>$B$262*AQ264</f>
        <v>0</v>
      </c>
      <c r="BB24" s="71">
        <f>$B$262*AQ265</f>
        <v>0</v>
      </c>
      <c r="BC24" s="75">
        <f>$B$262*AQ267</f>
        <v>0</v>
      </c>
      <c r="BD24" s="71">
        <f>$B$262*AQ268</f>
        <v>0</v>
      </c>
      <c r="BE24" s="75">
        <f>$B$262*AQ270</f>
        <v>0</v>
      </c>
      <c r="BF24" s="71">
        <f>$B$262*AQ271</f>
        <v>0</v>
      </c>
      <c r="BH24" s="58" t="s">
        <v>142</v>
      </c>
      <c r="BI24" s="56">
        <f>AQ31*1</f>
        <v>0.29059829059829062</v>
      </c>
      <c r="BJ24" s="56">
        <f>BK24-BI24</f>
        <v>0.70940170940170932</v>
      </c>
      <c r="BK24" s="240">
        <v>1</v>
      </c>
      <c r="BL24" s="240"/>
    </row>
    <row r="25" spans="1:245" ht="22.15" customHeight="1" x14ac:dyDescent="0.2">
      <c r="B25" s="182"/>
      <c r="C25" s="473"/>
      <c r="D25" s="454"/>
      <c r="E25" s="438"/>
      <c r="F25" s="493"/>
      <c r="G25" s="491"/>
      <c r="H25" s="491"/>
      <c r="I25" s="130">
        <v>4</v>
      </c>
      <c r="J25" s="129"/>
      <c r="K25" s="308"/>
      <c r="L25" s="308"/>
      <c r="M25" s="308"/>
      <c r="N25" s="308"/>
      <c r="O25" s="7"/>
      <c r="P25" s="486"/>
      <c r="Q25" s="336" t="s">
        <v>226</v>
      </c>
      <c r="R25" s="333" t="s">
        <v>238</v>
      </c>
      <c r="S25" s="7"/>
      <c r="T25" s="130">
        <v>4</v>
      </c>
      <c r="U25" s="129"/>
      <c r="V25" s="130">
        <v>4</v>
      </c>
      <c r="W25" s="150"/>
      <c r="X25" s="7"/>
      <c r="Y25" s="63" t="s">
        <v>97</v>
      </c>
      <c r="Z25" s="61">
        <v>1</v>
      </c>
      <c r="AA25" s="424"/>
      <c r="AB25" s="418"/>
      <c r="AC25" s="7"/>
      <c r="AD25" s="40" t="s">
        <v>68</v>
      </c>
      <c r="AE25" s="106">
        <v>4</v>
      </c>
      <c r="AF25" s="225">
        <v>1</v>
      </c>
      <c r="AG25" s="9" t="s">
        <v>83</v>
      </c>
      <c r="AH25" s="106">
        <v>9</v>
      </c>
      <c r="AI25" s="225"/>
      <c r="AJ25" s="400"/>
      <c r="AK25" s="401"/>
      <c r="AL25" s="395"/>
      <c r="AM25" s="6"/>
      <c r="AN25" s="386"/>
      <c r="AO25" s="6"/>
      <c r="AP25" s="49" t="s">
        <v>117</v>
      </c>
      <c r="AQ25" s="56">
        <f>AQ24*1/AQ23</f>
        <v>0.47222222222222221</v>
      </c>
      <c r="AR25" s="6"/>
      <c r="AV25" s="6"/>
      <c r="AW25" s="93">
        <f t="shared" si="3"/>
        <v>4</v>
      </c>
      <c r="AX25" s="98">
        <f t="shared" si="4"/>
        <v>0</v>
      </c>
      <c r="AZ25" s="30">
        <v>18</v>
      </c>
      <c r="BA25" s="75">
        <f>$B$278*AQ280</f>
        <v>0</v>
      </c>
      <c r="BB25" s="71">
        <f>$B$278*AQ281</f>
        <v>0</v>
      </c>
      <c r="BC25" s="75">
        <f>$B$278*AQ283</f>
        <v>0</v>
      </c>
      <c r="BD25" s="71">
        <f>$B$278*AQ284</f>
        <v>0</v>
      </c>
      <c r="BE25" s="75">
        <f>$B$278*AQ286</f>
        <v>0</v>
      </c>
      <c r="BF25" s="71">
        <f>$B$278*AQ287</f>
        <v>0</v>
      </c>
    </row>
    <row r="26" spans="1:245" ht="22.15" customHeight="1" x14ac:dyDescent="0.2">
      <c r="B26" s="182"/>
      <c r="C26" s="473"/>
      <c r="D26" s="454"/>
      <c r="E26" s="438"/>
      <c r="F26" s="493"/>
      <c r="G26" s="491"/>
      <c r="H26" s="491"/>
      <c r="I26" s="130">
        <v>5</v>
      </c>
      <c r="K26" s="309"/>
      <c r="L26" s="309"/>
      <c r="M26" s="309"/>
      <c r="N26" s="309"/>
      <c r="O26" s="7"/>
      <c r="P26" s="486"/>
      <c r="Q26" s="336" t="s">
        <v>237</v>
      </c>
      <c r="R26" s="345"/>
      <c r="S26" s="7"/>
      <c r="T26" s="130">
        <v>5</v>
      </c>
      <c r="U26" s="129"/>
      <c r="V26" s="130">
        <v>5</v>
      </c>
      <c r="W26" s="150"/>
      <c r="X26" s="7"/>
      <c r="Y26" s="50" t="s">
        <v>98</v>
      </c>
      <c r="Z26" s="60">
        <v>1</v>
      </c>
      <c r="AA26" s="428" t="s">
        <v>127</v>
      </c>
      <c r="AB26" s="425" t="s">
        <v>26</v>
      </c>
      <c r="AC26" s="7"/>
      <c r="AD26" s="41" t="s">
        <v>69</v>
      </c>
      <c r="AE26" s="226">
        <v>5</v>
      </c>
      <c r="AF26" s="224">
        <v>1</v>
      </c>
      <c r="AG26" s="38" t="s">
        <v>84</v>
      </c>
      <c r="AH26" s="226">
        <v>10</v>
      </c>
      <c r="AI26" s="224"/>
      <c r="AJ26" s="402" t="s">
        <v>109</v>
      </c>
      <c r="AK26" s="403" t="s">
        <v>27</v>
      </c>
      <c r="AL26" s="388" t="s">
        <v>28</v>
      </c>
      <c r="AM26" s="6"/>
      <c r="AN26" s="386"/>
      <c r="AO26" s="6"/>
      <c r="AP26" s="57" t="s">
        <v>118</v>
      </c>
      <c r="AQ26" s="55">
        <v>13</v>
      </c>
      <c r="AR26" s="6"/>
      <c r="AV26" s="6"/>
      <c r="AW26" s="93">
        <f t="shared" si="3"/>
        <v>5</v>
      </c>
      <c r="AX26" s="98">
        <f t="shared" si="4"/>
        <v>0</v>
      </c>
      <c r="AZ26" s="30">
        <v>19</v>
      </c>
      <c r="BA26" s="75">
        <f>$B$294*AQ296</f>
        <v>0</v>
      </c>
      <c r="BB26" s="71">
        <f>$B$294*AQ297</f>
        <v>0</v>
      </c>
      <c r="BC26" s="75">
        <f>$B$294*AQ299</f>
        <v>0</v>
      </c>
      <c r="BD26" s="71">
        <f>$B$294*AQ300</f>
        <v>0</v>
      </c>
      <c r="BE26" s="75">
        <f>$B$294*AQ302</f>
        <v>0</v>
      </c>
      <c r="BF26" s="71">
        <f>$B$294*AQ303</f>
        <v>0</v>
      </c>
    </row>
    <row r="27" spans="1:245" ht="22.15" customHeight="1" x14ac:dyDescent="0.2">
      <c r="B27" s="182"/>
      <c r="C27" s="473"/>
      <c r="D27" s="454"/>
      <c r="E27" s="438"/>
      <c r="F27" s="493"/>
      <c r="G27" s="491"/>
      <c r="H27" s="491"/>
      <c r="I27" s="130">
        <v>6</v>
      </c>
      <c r="K27" s="309"/>
      <c r="L27" s="309"/>
      <c r="M27" s="309"/>
      <c r="N27" s="309"/>
      <c r="O27" s="7"/>
      <c r="P27" s="486"/>
      <c r="Q27" s="337"/>
      <c r="R27" s="333"/>
      <c r="S27" s="7"/>
      <c r="T27" s="130">
        <v>6</v>
      </c>
      <c r="U27" s="129"/>
      <c r="V27" s="130">
        <v>6</v>
      </c>
      <c r="W27" s="150"/>
      <c r="X27" s="7"/>
      <c r="Y27" s="50" t="s">
        <v>99</v>
      </c>
      <c r="Z27" s="60">
        <v>1</v>
      </c>
      <c r="AA27" s="429"/>
      <c r="AB27" s="426"/>
      <c r="AC27" s="7"/>
      <c r="AD27" s="40" t="s">
        <v>70</v>
      </c>
      <c r="AE27" s="106">
        <v>6</v>
      </c>
      <c r="AF27" s="225"/>
      <c r="AG27" s="26" t="s">
        <v>85</v>
      </c>
      <c r="AH27" s="106">
        <v>10</v>
      </c>
      <c r="AI27" s="225"/>
      <c r="AJ27" s="393"/>
      <c r="AK27" s="396"/>
      <c r="AL27" s="389"/>
      <c r="AM27" s="6"/>
      <c r="AN27" s="386"/>
      <c r="AO27" s="6"/>
      <c r="AP27" s="57" t="s">
        <v>120</v>
      </c>
      <c r="AQ27" s="55">
        <f>AA21*1</f>
        <v>8</v>
      </c>
      <c r="AR27" s="6"/>
      <c r="AV27" s="6"/>
      <c r="AW27" s="93">
        <f t="shared" si="3"/>
        <v>0</v>
      </c>
      <c r="AX27" s="98">
        <f t="shared" si="4"/>
        <v>0</v>
      </c>
      <c r="AZ27" s="30">
        <v>20</v>
      </c>
      <c r="BA27" s="75">
        <f>$B$310*AQ312</f>
        <v>0</v>
      </c>
      <c r="BB27" s="71">
        <f>$B$310*AQ313</f>
        <v>0</v>
      </c>
      <c r="BC27" s="75">
        <f>$B$310*AQ315</f>
        <v>0</v>
      </c>
      <c r="BD27" s="71">
        <f>$B$310*AQ316</f>
        <v>0</v>
      </c>
      <c r="BE27" s="75">
        <f>$B$310*AQ318</f>
        <v>0</v>
      </c>
      <c r="BF27" s="71">
        <f>$B$310*AQ319</f>
        <v>0</v>
      </c>
    </row>
    <row r="28" spans="1:245" ht="22.15" customHeight="1" thickBot="1" x14ac:dyDescent="0.25">
      <c r="B28" s="182"/>
      <c r="C28" s="473"/>
      <c r="D28" s="454"/>
      <c r="E28" s="438"/>
      <c r="F28" s="493"/>
      <c r="G28" s="491"/>
      <c r="H28" s="491"/>
      <c r="I28" s="130">
        <v>7</v>
      </c>
      <c r="J28" s="129"/>
      <c r="K28" s="309"/>
      <c r="L28" s="309"/>
      <c r="M28" s="309"/>
      <c r="N28" s="309"/>
      <c r="O28" s="7"/>
      <c r="P28" s="487"/>
      <c r="Q28" s="338"/>
      <c r="R28" s="344"/>
      <c r="S28" s="7"/>
      <c r="T28" s="130">
        <v>7</v>
      </c>
      <c r="U28" s="129"/>
      <c r="V28" s="130">
        <v>7</v>
      </c>
      <c r="W28" s="150"/>
      <c r="X28" s="7"/>
      <c r="Y28" s="51" t="s">
        <v>122</v>
      </c>
      <c r="Z28" s="60"/>
      <c r="AA28" s="430"/>
      <c r="AB28" s="427"/>
      <c r="AC28" s="7"/>
      <c r="AD28" s="47" t="s">
        <v>71</v>
      </c>
      <c r="AE28" s="226">
        <v>7</v>
      </c>
      <c r="AF28" s="227"/>
      <c r="AG28" s="48" t="s">
        <v>86</v>
      </c>
      <c r="AH28" s="226">
        <v>10</v>
      </c>
      <c r="AI28" s="227"/>
      <c r="AJ28" s="394"/>
      <c r="AK28" s="397"/>
      <c r="AL28" s="390"/>
      <c r="AM28" s="6"/>
      <c r="AN28" s="386"/>
      <c r="AO28" s="6"/>
      <c r="AP28" s="57" t="s">
        <v>121</v>
      </c>
      <c r="AQ28" s="56">
        <f>AQ27*1/AQ26</f>
        <v>0.61538461538461542</v>
      </c>
      <c r="AR28" s="6"/>
      <c r="AV28" s="6"/>
      <c r="AW28" s="93">
        <f t="shared" si="3"/>
        <v>0</v>
      </c>
      <c r="AX28" s="98">
        <f t="shared" si="4"/>
        <v>0</v>
      </c>
      <c r="AZ28" s="30">
        <v>21</v>
      </c>
      <c r="BA28" s="75">
        <f>$B$326*AQ328</f>
        <v>0</v>
      </c>
      <c r="BB28" s="71">
        <f>$B$326*AQ329</f>
        <v>0</v>
      </c>
      <c r="BC28" s="75">
        <f>$B$326*AQ331</f>
        <v>0</v>
      </c>
      <c r="BD28" s="71">
        <f>$B$326*AQ332</f>
        <v>0</v>
      </c>
      <c r="BE28" s="75">
        <f>$B$326*AQ334</f>
        <v>0</v>
      </c>
      <c r="BF28" s="71">
        <f>$B$326*AQ335</f>
        <v>0</v>
      </c>
    </row>
    <row r="29" spans="1:245" ht="22.15" customHeight="1" x14ac:dyDescent="0.2">
      <c r="B29" s="182"/>
      <c r="C29" s="473"/>
      <c r="D29" s="454"/>
      <c r="E29" s="438"/>
      <c r="F29" s="493"/>
      <c r="G29" s="491"/>
      <c r="H29" s="491"/>
      <c r="I29" s="130">
        <v>8</v>
      </c>
      <c r="J29" s="129"/>
      <c r="K29" s="309"/>
      <c r="L29" s="309"/>
      <c r="M29" s="309"/>
      <c r="N29" s="309"/>
      <c r="O29" s="7"/>
      <c r="P29" s="488" t="s">
        <v>82</v>
      </c>
      <c r="Q29" s="332" t="s">
        <v>239</v>
      </c>
      <c r="R29" s="340" t="s">
        <v>222</v>
      </c>
      <c r="S29" s="7"/>
      <c r="T29" s="130">
        <v>8</v>
      </c>
      <c r="U29" s="129"/>
      <c r="V29" s="130">
        <v>8</v>
      </c>
      <c r="W29" s="151"/>
      <c r="X29" s="7"/>
      <c r="Y29" s="63" t="s">
        <v>123</v>
      </c>
      <c r="Z29" s="61">
        <v>1</v>
      </c>
      <c r="AA29" s="447" t="s">
        <v>128</v>
      </c>
      <c r="AB29" s="446" t="s">
        <v>29</v>
      </c>
      <c r="AC29" s="7"/>
      <c r="AD29" s="40" t="s">
        <v>72</v>
      </c>
      <c r="AE29" s="106">
        <v>7</v>
      </c>
      <c r="AF29" s="225">
        <v>1</v>
      </c>
      <c r="AG29" s="26" t="s">
        <v>87</v>
      </c>
      <c r="AH29" s="106">
        <v>7</v>
      </c>
      <c r="AI29" s="225">
        <v>1</v>
      </c>
      <c r="AJ29" s="391" t="s">
        <v>110</v>
      </c>
      <c r="AK29" s="398" t="s">
        <v>30</v>
      </c>
      <c r="AL29" s="347" t="s">
        <v>31</v>
      </c>
      <c r="AM29" s="6"/>
      <c r="AN29" s="386"/>
      <c r="AO29" s="6"/>
      <c r="AP29" s="58" t="s">
        <v>113</v>
      </c>
      <c r="AQ29" s="244">
        <f>AQ23*13</f>
        <v>2340</v>
      </c>
      <c r="AR29" s="6"/>
      <c r="AV29" s="6"/>
      <c r="AW29" s="93">
        <f t="shared" si="3"/>
        <v>7</v>
      </c>
      <c r="AX29" s="98">
        <f t="shared" si="4"/>
        <v>7</v>
      </c>
      <c r="AZ29" s="30">
        <v>22</v>
      </c>
      <c r="BA29" s="75">
        <f>$B$342*AQ344</f>
        <v>0</v>
      </c>
      <c r="BB29" s="71">
        <f>$B$342*AQ345</f>
        <v>0</v>
      </c>
      <c r="BC29" s="75">
        <f>$B$342*AQ347</f>
        <v>0</v>
      </c>
      <c r="BD29" s="71">
        <f>$B$342*AQ348</f>
        <v>0</v>
      </c>
      <c r="BE29" s="75">
        <f>$B$342*AQ350</f>
        <v>0</v>
      </c>
      <c r="BF29" s="71">
        <f>$B$342*AQ351</f>
        <v>0</v>
      </c>
    </row>
    <row r="30" spans="1:245" ht="22.15" customHeight="1" x14ac:dyDescent="0.2">
      <c r="B30" s="182"/>
      <c r="C30" s="473"/>
      <c r="D30" s="454"/>
      <c r="E30" s="438"/>
      <c r="F30" s="493"/>
      <c r="G30" s="491"/>
      <c r="H30" s="491"/>
      <c r="I30" s="130">
        <v>9</v>
      </c>
      <c r="J30" s="129"/>
      <c r="K30" s="309"/>
      <c r="L30" s="309"/>
      <c r="M30" s="309"/>
      <c r="N30" s="309"/>
      <c r="O30" s="7"/>
      <c r="P30" s="486"/>
      <c r="Q30" s="333" t="s">
        <v>220</v>
      </c>
      <c r="R30" s="341" t="s">
        <v>223</v>
      </c>
      <c r="S30" s="7"/>
      <c r="T30" s="130">
        <v>9</v>
      </c>
      <c r="U30" s="129"/>
      <c r="V30" s="130">
        <v>9</v>
      </c>
      <c r="W30" s="151"/>
      <c r="X30" s="7"/>
      <c r="Y30" s="63" t="s">
        <v>100</v>
      </c>
      <c r="Z30" s="61">
        <v>1</v>
      </c>
      <c r="AA30" s="424"/>
      <c r="AB30" s="418"/>
      <c r="AC30" s="7"/>
      <c r="AD30" s="41" t="s">
        <v>73</v>
      </c>
      <c r="AE30" s="226">
        <v>8</v>
      </c>
      <c r="AF30" s="224">
        <v>1</v>
      </c>
      <c r="AG30" s="38" t="s">
        <v>88</v>
      </c>
      <c r="AH30" s="226">
        <v>5</v>
      </c>
      <c r="AI30" s="224">
        <v>1</v>
      </c>
      <c r="AJ30" s="400"/>
      <c r="AK30" s="401"/>
      <c r="AL30" s="395"/>
      <c r="AM30" s="6"/>
      <c r="AN30" s="386"/>
      <c r="AO30" s="6"/>
      <c r="AP30" s="58" t="s">
        <v>114</v>
      </c>
      <c r="AQ30" s="244">
        <f>AQ24*AA21</f>
        <v>680</v>
      </c>
      <c r="AR30" s="6"/>
      <c r="AV30" s="6"/>
      <c r="AW30" s="93">
        <f t="shared" si="3"/>
        <v>8</v>
      </c>
      <c r="AX30" s="98">
        <f t="shared" si="4"/>
        <v>5</v>
      </c>
      <c r="AZ30" s="30">
        <v>23</v>
      </c>
      <c r="BA30" s="75">
        <f>$B$358*AQ360</f>
        <v>0</v>
      </c>
      <c r="BB30" s="71">
        <f>$B$358*AQ361</f>
        <v>0</v>
      </c>
      <c r="BC30" s="75">
        <f>$B$358*AQ363</f>
        <v>0</v>
      </c>
      <c r="BD30" s="71">
        <f>$B$358*AQ364</f>
        <v>0</v>
      </c>
      <c r="BE30" s="75">
        <f>$B$358*AQ366</f>
        <v>0</v>
      </c>
      <c r="BF30" s="71">
        <f>$B$358*AQ367</f>
        <v>0</v>
      </c>
    </row>
    <row r="31" spans="1:245" ht="22.15" customHeight="1" thickBot="1" x14ac:dyDescent="0.25">
      <c r="B31" s="182"/>
      <c r="C31" s="473"/>
      <c r="D31" s="454"/>
      <c r="E31" s="438"/>
      <c r="F31" s="493"/>
      <c r="G31" s="491"/>
      <c r="H31" s="491"/>
      <c r="I31" s="130">
        <v>10</v>
      </c>
      <c r="J31" s="129"/>
      <c r="K31" s="309"/>
      <c r="L31" s="309"/>
      <c r="M31" s="309"/>
      <c r="N31" s="309"/>
      <c r="O31" s="7"/>
      <c r="P31" s="486"/>
      <c r="Q31" s="333" t="s">
        <v>221</v>
      </c>
      <c r="R31" s="341"/>
      <c r="S31" s="7"/>
      <c r="T31" s="130">
        <v>10</v>
      </c>
      <c r="U31" s="129"/>
      <c r="V31" s="130">
        <v>10</v>
      </c>
      <c r="W31" s="151"/>
      <c r="X31" s="7"/>
      <c r="Y31" s="50" t="s">
        <v>101</v>
      </c>
      <c r="Z31" s="60"/>
      <c r="AA31" s="428" t="s">
        <v>129</v>
      </c>
      <c r="AB31" s="425" t="s">
        <v>32</v>
      </c>
      <c r="AC31" s="7"/>
      <c r="AD31" s="40" t="s">
        <v>74</v>
      </c>
      <c r="AE31" s="106">
        <v>8</v>
      </c>
      <c r="AF31" s="225">
        <v>1</v>
      </c>
      <c r="AG31" s="26" t="s">
        <v>89</v>
      </c>
      <c r="AH31" s="106">
        <v>7</v>
      </c>
      <c r="AI31" s="225">
        <v>1</v>
      </c>
      <c r="AJ31" s="393" t="s">
        <v>111</v>
      </c>
      <c r="AK31" s="396" t="s">
        <v>33</v>
      </c>
      <c r="AL31" s="389" t="s">
        <v>34</v>
      </c>
      <c r="AM31" s="6"/>
      <c r="AN31" s="386"/>
      <c r="AO31" s="6"/>
      <c r="AP31" s="237" t="s">
        <v>119</v>
      </c>
      <c r="AQ31" s="238">
        <f>AQ30*1/AQ29</f>
        <v>0.29059829059829062</v>
      </c>
      <c r="AR31" s="6"/>
      <c r="AV31" s="6"/>
      <c r="AW31" s="93">
        <f t="shared" si="3"/>
        <v>8</v>
      </c>
      <c r="AX31" s="98">
        <f t="shared" si="4"/>
        <v>7</v>
      </c>
      <c r="AZ31" s="30">
        <v>24</v>
      </c>
      <c r="BA31" s="75">
        <f>$B$374*AQ376</f>
        <v>0</v>
      </c>
      <c r="BB31" s="71">
        <f>$B$374*AQ377</f>
        <v>0</v>
      </c>
      <c r="BC31" s="75">
        <f>$B$374*AQ379</f>
        <v>0</v>
      </c>
      <c r="BD31" s="71">
        <f>$B$374*AQ380</f>
        <v>0</v>
      </c>
      <c r="BE31" s="75">
        <f>$B$374*AQ382</f>
        <v>0</v>
      </c>
      <c r="BF31" s="71">
        <f>$B$374*AQ383</f>
        <v>0</v>
      </c>
    </row>
    <row r="32" spans="1:245" ht="22.15" customHeight="1" x14ac:dyDescent="0.2">
      <c r="B32" s="182"/>
      <c r="C32" s="473"/>
      <c r="D32" s="454"/>
      <c r="E32" s="438"/>
      <c r="F32" s="493"/>
      <c r="G32" s="491"/>
      <c r="H32" s="491"/>
      <c r="I32" s="130">
        <v>11</v>
      </c>
      <c r="J32" s="129"/>
      <c r="K32" s="309"/>
      <c r="L32" s="309"/>
      <c r="M32" s="309"/>
      <c r="N32" s="309"/>
      <c r="O32" s="7"/>
      <c r="P32" s="486"/>
      <c r="Q32" s="333"/>
      <c r="R32" s="342"/>
      <c r="S32" s="7"/>
      <c r="T32" s="130">
        <v>11</v>
      </c>
      <c r="U32" s="129"/>
      <c r="V32" s="130">
        <v>11</v>
      </c>
      <c r="W32" s="151"/>
      <c r="X32" s="7"/>
      <c r="Y32" s="50" t="s">
        <v>102</v>
      </c>
      <c r="Z32" s="60"/>
      <c r="AA32" s="430"/>
      <c r="AB32" s="427"/>
      <c r="AC32" s="7"/>
      <c r="AD32" s="42" t="s">
        <v>75</v>
      </c>
      <c r="AE32" s="226">
        <v>9</v>
      </c>
      <c r="AF32" s="228">
        <v>1</v>
      </c>
      <c r="AG32" s="38" t="s">
        <v>90</v>
      </c>
      <c r="AH32" s="226">
        <v>6</v>
      </c>
      <c r="AI32" s="228">
        <v>1</v>
      </c>
      <c r="AJ32" s="394"/>
      <c r="AK32" s="397"/>
      <c r="AL32" s="390"/>
      <c r="AM32" s="6"/>
      <c r="AN32" s="386"/>
      <c r="AO32" s="6"/>
      <c r="AP32" s="2"/>
      <c r="AQ32" s="6"/>
      <c r="AR32" s="6"/>
      <c r="AV32" s="6"/>
      <c r="AW32" s="93">
        <f t="shared" si="3"/>
        <v>9</v>
      </c>
      <c r="AX32" s="98">
        <f t="shared" si="4"/>
        <v>6</v>
      </c>
      <c r="AZ32" s="30">
        <v>25</v>
      </c>
      <c r="BA32" s="75">
        <f>$B$390*AQ392</f>
        <v>0</v>
      </c>
      <c r="BB32" s="71">
        <f>$B$390*AQ393</f>
        <v>0</v>
      </c>
      <c r="BC32" s="75">
        <f>$B$390*AQ395</f>
        <v>0</v>
      </c>
      <c r="BD32" s="71">
        <f>$B$390*AQ396</f>
        <v>0</v>
      </c>
      <c r="BE32" s="75">
        <f>$B$390*AQ398</f>
        <v>0</v>
      </c>
      <c r="BF32" s="71">
        <f>$B$390*AQ399</f>
        <v>0</v>
      </c>
    </row>
    <row r="33" spans="1:245" ht="22.15" customHeight="1" x14ac:dyDescent="0.2">
      <c r="B33" s="182"/>
      <c r="C33" s="473"/>
      <c r="D33" s="454"/>
      <c r="E33" s="438"/>
      <c r="F33" s="493"/>
      <c r="G33" s="491"/>
      <c r="H33" s="491"/>
      <c r="I33" s="130">
        <v>12</v>
      </c>
      <c r="J33" s="129"/>
      <c r="K33" s="309"/>
      <c r="L33" s="309"/>
      <c r="M33" s="309"/>
      <c r="N33" s="309"/>
      <c r="O33" s="7"/>
      <c r="P33" s="486"/>
      <c r="Q33" s="339"/>
      <c r="R33" s="342"/>
      <c r="S33" s="7"/>
      <c r="T33" s="130">
        <v>12</v>
      </c>
      <c r="U33" s="129"/>
      <c r="V33" s="130">
        <v>12</v>
      </c>
      <c r="W33" s="151"/>
      <c r="X33" s="7"/>
      <c r="Y33" s="63" t="s">
        <v>103</v>
      </c>
      <c r="Z33" s="66">
        <v>1</v>
      </c>
      <c r="AA33" s="432" t="s">
        <v>130</v>
      </c>
      <c r="AB33" s="417" t="s">
        <v>35</v>
      </c>
      <c r="AC33" s="7"/>
      <c r="AD33" s="43" t="s">
        <v>76</v>
      </c>
      <c r="AE33" s="106">
        <v>8</v>
      </c>
      <c r="AF33" s="225">
        <v>1</v>
      </c>
      <c r="AG33" s="26" t="s">
        <v>91</v>
      </c>
      <c r="AH33" s="106">
        <v>9</v>
      </c>
      <c r="AI33" s="225"/>
      <c r="AJ33" s="391" t="s">
        <v>112</v>
      </c>
      <c r="AK33" s="398" t="s">
        <v>36</v>
      </c>
      <c r="AL33" s="347" t="s">
        <v>37</v>
      </c>
      <c r="AM33" s="6"/>
      <c r="AN33" s="386"/>
      <c r="AO33" s="6"/>
      <c r="AP33" s="2"/>
      <c r="AQ33" s="6"/>
      <c r="AR33" s="6"/>
      <c r="AV33" s="6"/>
      <c r="AW33" s="93">
        <f t="shared" si="3"/>
        <v>8</v>
      </c>
      <c r="AX33" s="98">
        <f t="shared" si="4"/>
        <v>0</v>
      </c>
      <c r="AZ33" s="6"/>
      <c r="BA33" s="6"/>
      <c r="BB33" s="6"/>
      <c r="BC33" s="6"/>
      <c r="BD33" s="6"/>
      <c r="BE33" s="6"/>
      <c r="BF33" s="6"/>
    </row>
    <row r="34" spans="1:245" ht="22.15" customHeight="1" thickBot="1" x14ac:dyDescent="0.25">
      <c r="B34" s="183"/>
      <c r="C34" s="474"/>
      <c r="D34" s="455"/>
      <c r="E34" s="439"/>
      <c r="F34" s="494"/>
      <c r="G34" s="492"/>
      <c r="H34" s="492"/>
      <c r="I34" s="184">
        <v>13</v>
      </c>
      <c r="J34" s="139"/>
      <c r="K34" s="310"/>
      <c r="L34" s="310"/>
      <c r="M34" s="310"/>
      <c r="N34" s="310"/>
      <c r="O34" s="7"/>
      <c r="P34" s="489"/>
      <c r="Q34" s="334"/>
      <c r="R34" s="343"/>
      <c r="S34" s="7"/>
      <c r="T34" s="184">
        <v>13</v>
      </c>
      <c r="U34" s="139"/>
      <c r="V34" s="184">
        <v>13</v>
      </c>
      <c r="W34" s="152"/>
      <c r="X34" s="7"/>
      <c r="Y34" s="64" t="s">
        <v>104</v>
      </c>
      <c r="Z34" s="67"/>
      <c r="AA34" s="433"/>
      <c r="AB34" s="431"/>
      <c r="AC34" s="7"/>
      <c r="AD34" s="44" t="s">
        <v>77</v>
      </c>
      <c r="AE34" s="229">
        <v>5</v>
      </c>
      <c r="AF34" s="230"/>
      <c r="AG34" s="25" t="s">
        <v>92</v>
      </c>
      <c r="AH34" s="229">
        <v>10</v>
      </c>
      <c r="AI34" s="230"/>
      <c r="AJ34" s="392"/>
      <c r="AK34" s="399"/>
      <c r="AL34" s="348"/>
      <c r="AM34" s="6"/>
      <c r="AN34" s="387"/>
      <c r="AO34" s="6"/>
      <c r="AP34" s="2"/>
      <c r="AQ34" s="6"/>
      <c r="AR34" s="6"/>
      <c r="AV34" s="6"/>
      <c r="AW34" s="93">
        <f t="shared" si="3"/>
        <v>0</v>
      </c>
      <c r="AX34" s="98">
        <f t="shared" si="4"/>
        <v>0</v>
      </c>
      <c r="AZ34" s="6"/>
      <c r="BA34" s="6"/>
      <c r="BB34" s="6"/>
      <c r="BC34" s="6"/>
      <c r="BD34" s="6"/>
      <c r="BE34" s="6"/>
      <c r="BF34" s="6"/>
    </row>
    <row r="35" spans="1:245" s="18" customFormat="1" ht="204" customHeight="1" thickBot="1" x14ac:dyDescent="0.25">
      <c r="A35" s="12"/>
      <c r="B35" s="35"/>
      <c r="C35" s="177"/>
      <c r="D35" s="135"/>
      <c r="E35" s="137"/>
      <c r="F35" s="23"/>
      <c r="G35" s="23"/>
      <c r="H35" s="23"/>
      <c r="I35" s="178"/>
      <c r="J35" s="23"/>
      <c r="K35" s="11"/>
      <c r="L35" s="11"/>
      <c r="M35" s="11"/>
      <c r="N35" s="11"/>
      <c r="O35" s="7"/>
      <c r="P35" s="193"/>
      <c r="Q35" s="23"/>
      <c r="R35" s="23"/>
      <c r="S35" s="7"/>
      <c r="T35" s="178"/>
      <c r="U35" s="23"/>
      <c r="V35" s="178"/>
      <c r="W35" s="23"/>
      <c r="X35" s="7"/>
      <c r="Y35" s="13"/>
      <c r="Z35" s="34"/>
      <c r="AA35" s="15"/>
      <c r="AB35" s="14"/>
      <c r="AC35" s="7"/>
      <c r="AD35" s="10"/>
      <c r="AE35" s="210"/>
      <c r="AF35" s="211"/>
      <c r="AG35" s="10"/>
      <c r="AH35" s="210"/>
      <c r="AI35" s="211"/>
      <c r="AJ35" s="16"/>
      <c r="AK35" s="7"/>
      <c r="AL35" s="17"/>
      <c r="AM35" s="10"/>
      <c r="AN35" s="35"/>
      <c r="AO35" s="10"/>
      <c r="AQ35" s="243"/>
      <c r="AR35" s="10"/>
      <c r="AT35" s="24"/>
      <c r="AU35" s="78"/>
      <c r="AV35" s="10"/>
      <c r="AW35" s="93"/>
      <c r="AX35" s="95"/>
      <c r="AZ35" s="10"/>
      <c r="BA35" s="10"/>
      <c r="BB35" s="10"/>
      <c r="BC35" s="10"/>
      <c r="BD35" s="10"/>
      <c r="BE35" s="10"/>
      <c r="BF35" s="10"/>
      <c r="BH35" s="209"/>
    </row>
    <row r="36" spans="1:245" ht="39.950000000000003" customHeight="1" thickBot="1" x14ac:dyDescent="0.25">
      <c r="B36" s="165"/>
      <c r="C36" s="166"/>
      <c r="D36" s="465" t="s">
        <v>0</v>
      </c>
      <c r="E36" s="376" t="s">
        <v>11</v>
      </c>
      <c r="F36" s="467" t="s">
        <v>12</v>
      </c>
      <c r="G36" s="467" t="s">
        <v>10</v>
      </c>
      <c r="H36" s="467" t="s">
        <v>15</v>
      </c>
      <c r="I36" s="469" t="s">
        <v>178</v>
      </c>
      <c r="J36" s="470"/>
      <c r="K36" s="376" t="s">
        <v>2</v>
      </c>
      <c r="L36" s="376" t="s">
        <v>3</v>
      </c>
      <c r="M36" s="376" t="s">
        <v>4</v>
      </c>
      <c r="N36" s="376" t="s">
        <v>5</v>
      </c>
      <c r="O36" s="7"/>
      <c r="P36" s="376" t="s">
        <v>1</v>
      </c>
      <c r="Q36" s="368" t="s">
        <v>8</v>
      </c>
      <c r="R36" s="370" t="s">
        <v>9</v>
      </c>
      <c r="T36" s="364" t="s">
        <v>14</v>
      </c>
      <c r="U36" s="365"/>
      <c r="V36" s="378" t="s">
        <v>13</v>
      </c>
      <c r="W36" s="379"/>
      <c r="Y36" s="231" t="s">
        <v>106</v>
      </c>
      <c r="Z36" s="33"/>
      <c r="AA36" s="232" t="s">
        <v>17</v>
      </c>
      <c r="AB36" s="419" t="s">
        <v>6</v>
      </c>
      <c r="AD36" s="215" t="s">
        <v>124</v>
      </c>
      <c r="AE36" s="216"/>
      <c r="AF36" s="217"/>
      <c r="AG36" s="216"/>
      <c r="AH36" s="216"/>
      <c r="AI36" s="217"/>
      <c r="AJ36" s="216"/>
      <c r="AK36" s="216"/>
      <c r="AL36" s="218"/>
      <c r="AM36" s="2"/>
      <c r="AN36" s="62" t="s">
        <v>182</v>
      </c>
      <c r="AO36" s="2"/>
      <c r="AP36" s="508" t="s">
        <v>183</v>
      </c>
      <c r="AQ36" s="509"/>
      <c r="AR36" s="2"/>
      <c r="AV36" s="2"/>
      <c r="AW36" s="99"/>
      <c r="AX36" s="97"/>
      <c r="AZ36" s="2"/>
      <c r="BA36" s="2"/>
      <c r="BB36" s="2"/>
      <c r="BC36" s="2"/>
      <c r="BD36" s="2"/>
      <c r="BE36" s="2"/>
      <c r="BF36" s="2"/>
      <c r="IK36" s="2"/>
    </row>
    <row r="37" spans="1:245" ht="20.100000000000001" customHeight="1" thickBot="1" x14ac:dyDescent="0.25">
      <c r="B37" s="168"/>
      <c r="C37" s="169"/>
      <c r="D37" s="466"/>
      <c r="E37" s="377"/>
      <c r="F37" s="468"/>
      <c r="G37" s="468"/>
      <c r="H37" s="468"/>
      <c r="I37" s="471"/>
      <c r="J37" s="472"/>
      <c r="K37" s="377"/>
      <c r="L37" s="377"/>
      <c r="M37" s="377"/>
      <c r="N37" s="377"/>
      <c r="P37" s="377"/>
      <c r="Q37" s="369"/>
      <c r="R37" s="371"/>
      <c r="S37" s="46"/>
      <c r="T37" s="366"/>
      <c r="U37" s="367"/>
      <c r="V37" s="380"/>
      <c r="W37" s="381"/>
      <c r="X37" s="46"/>
      <c r="Y37" s="37" t="s">
        <v>105</v>
      </c>
      <c r="Z37" s="102"/>
      <c r="AA37" s="8">
        <f>SUM(Z38:Z50)</f>
        <v>0</v>
      </c>
      <c r="AB37" s="420"/>
      <c r="AC37" s="46"/>
      <c r="AD37" s="221" t="s">
        <v>131</v>
      </c>
      <c r="AE37" s="53"/>
      <c r="AF37" s="54"/>
      <c r="AG37" s="53"/>
      <c r="AH37" s="53"/>
      <c r="AI37" s="54"/>
      <c r="AJ37" s="222" t="s">
        <v>17</v>
      </c>
      <c r="AK37" s="196" t="s">
        <v>125</v>
      </c>
      <c r="AL37" s="156" t="s">
        <v>93</v>
      </c>
      <c r="AM37" s="2"/>
      <c r="AN37" s="385"/>
      <c r="AO37" s="2"/>
      <c r="AP37" s="69" t="s">
        <v>136</v>
      </c>
      <c r="AQ37" s="70">
        <v>3</v>
      </c>
      <c r="AR37" s="2"/>
      <c r="AV37" s="2"/>
      <c r="AW37" s="93"/>
      <c r="AX37" s="93"/>
      <c r="AZ37" s="2"/>
      <c r="BA37" s="2"/>
      <c r="BB37" s="2"/>
      <c r="BC37" s="2"/>
      <c r="BD37" s="2"/>
      <c r="BE37" s="2"/>
      <c r="BF37" s="2"/>
      <c r="IK37" s="2"/>
    </row>
    <row r="38" spans="1:245" ht="24" x14ac:dyDescent="0.2">
      <c r="B38" s="91"/>
      <c r="C38" s="170"/>
      <c r="D38" s="437"/>
      <c r="E38" s="437"/>
      <c r="F38" s="362"/>
      <c r="G38" s="362"/>
      <c r="H38" s="362"/>
      <c r="I38" s="171">
        <v>1</v>
      </c>
      <c r="J38" s="141"/>
      <c r="K38" s="303"/>
      <c r="L38" s="303"/>
      <c r="M38" s="303"/>
      <c r="N38" s="303"/>
      <c r="O38" s="46"/>
      <c r="P38" s="440" t="s">
        <v>81</v>
      </c>
      <c r="Q38" s="362"/>
      <c r="R38" s="362"/>
      <c r="S38" s="7"/>
      <c r="T38" s="171">
        <v>1</v>
      </c>
      <c r="U38" s="141"/>
      <c r="V38" s="171">
        <v>1</v>
      </c>
      <c r="W38" s="145"/>
      <c r="X38" s="7"/>
      <c r="Y38" s="31" t="s">
        <v>94</v>
      </c>
      <c r="Z38" s="65"/>
      <c r="AA38" s="445" t="s">
        <v>20</v>
      </c>
      <c r="AB38" s="444" t="s">
        <v>19</v>
      </c>
      <c r="AC38" s="7"/>
      <c r="AD38" s="52" t="s">
        <v>160</v>
      </c>
      <c r="AE38" s="223">
        <v>1</v>
      </c>
      <c r="AF38" s="224"/>
      <c r="AG38" s="39" t="s">
        <v>78</v>
      </c>
      <c r="AH38" s="223">
        <v>7</v>
      </c>
      <c r="AI38" s="224"/>
      <c r="AJ38" s="393" t="s">
        <v>107</v>
      </c>
      <c r="AK38" s="396" t="s">
        <v>21</v>
      </c>
      <c r="AL38" s="389" t="s">
        <v>39</v>
      </c>
      <c r="AM38" s="6"/>
      <c r="AN38" s="386"/>
      <c r="AO38" s="6"/>
      <c r="AP38" s="49" t="s">
        <v>135</v>
      </c>
      <c r="AQ38" s="55">
        <v>26</v>
      </c>
      <c r="AR38" s="6"/>
      <c r="AV38" s="6"/>
      <c r="AW38" s="93">
        <f t="shared" ref="AW38:AW50" si="5">AE38*AF38</f>
        <v>0</v>
      </c>
      <c r="AX38" s="98">
        <f t="shared" ref="AX38:AX50" si="6">AH38*AI38</f>
        <v>0</v>
      </c>
      <c r="AZ38" s="6"/>
      <c r="BA38" s="6"/>
      <c r="BB38" s="6"/>
      <c r="BC38" s="6"/>
      <c r="BD38" s="6"/>
      <c r="BE38" s="6"/>
      <c r="BF38" s="6"/>
      <c r="BH38" s="68" t="s">
        <v>138</v>
      </c>
      <c r="BI38" s="56">
        <f>AQ41*1</f>
        <v>0</v>
      </c>
      <c r="BJ38" s="56">
        <f>BK38-BI38</f>
        <v>1</v>
      </c>
      <c r="BK38" s="240">
        <v>1</v>
      </c>
      <c r="BL38" s="240"/>
    </row>
    <row r="39" spans="1:245" ht="24" x14ac:dyDescent="0.2">
      <c r="B39" s="172"/>
      <c r="C39" s="475" t="s">
        <v>185</v>
      </c>
      <c r="D39" s="438"/>
      <c r="E39" s="438"/>
      <c r="F39" s="360"/>
      <c r="G39" s="360"/>
      <c r="H39" s="360"/>
      <c r="I39" s="173">
        <v>2</v>
      </c>
      <c r="J39" s="142"/>
      <c r="K39" s="304"/>
      <c r="L39" s="304"/>
      <c r="M39" s="304"/>
      <c r="N39" s="304"/>
      <c r="O39" s="7"/>
      <c r="P39" s="351"/>
      <c r="Q39" s="360"/>
      <c r="R39" s="360"/>
      <c r="S39" s="7"/>
      <c r="T39" s="173">
        <v>2</v>
      </c>
      <c r="U39" s="142"/>
      <c r="V39" s="173">
        <v>2</v>
      </c>
      <c r="W39" s="146"/>
      <c r="X39" s="7"/>
      <c r="Y39" s="50" t="s">
        <v>95</v>
      </c>
      <c r="Z39" s="59"/>
      <c r="AA39" s="430"/>
      <c r="AB39" s="427"/>
      <c r="AC39" s="7"/>
      <c r="AD39" s="40" t="s">
        <v>66</v>
      </c>
      <c r="AE39" s="106">
        <v>2</v>
      </c>
      <c r="AF39" s="225"/>
      <c r="AG39" s="9" t="s">
        <v>79</v>
      </c>
      <c r="AH39" s="106">
        <v>9</v>
      </c>
      <c r="AI39" s="225"/>
      <c r="AJ39" s="394"/>
      <c r="AK39" s="397"/>
      <c r="AL39" s="390"/>
      <c r="AM39" s="6"/>
      <c r="AN39" s="386"/>
      <c r="AO39" s="6"/>
      <c r="AP39" s="49" t="s">
        <v>115</v>
      </c>
      <c r="AQ39" s="55">
        <f>AE38+AE39+AE40+AE41+AE42+AE43+AE44+AE45+AE46+AE47+AE48+AE49+AE50+AH38+AH39+AH40+AH41+AH42+AH43+AH44+AH45+AH46+AH47+AH48+AH49+AH50</f>
        <v>180</v>
      </c>
      <c r="AR39" s="6"/>
      <c r="AV39" s="6"/>
      <c r="AW39" s="93">
        <f t="shared" si="5"/>
        <v>0</v>
      </c>
      <c r="AX39" s="98">
        <f t="shared" si="6"/>
        <v>0</v>
      </c>
      <c r="AZ39" s="6"/>
      <c r="BA39" s="6"/>
      <c r="BB39" s="6"/>
      <c r="BC39" s="6"/>
      <c r="BD39" s="6"/>
      <c r="BE39" s="6"/>
      <c r="BF39" s="6"/>
      <c r="BH39" s="57" t="s">
        <v>140</v>
      </c>
      <c r="BI39" s="56">
        <f>AQ44*1</f>
        <v>0</v>
      </c>
      <c r="BJ39" s="56">
        <f>BK39-BI39</f>
        <v>1</v>
      </c>
      <c r="BK39" s="240">
        <v>1</v>
      </c>
      <c r="BL39" s="240"/>
    </row>
    <row r="40" spans="1:245" ht="19.899999999999999" customHeight="1" x14ac:dyDescent="0.2">
      <c r="B40" s="174"/>
      <c r="C40" s="475"/>
      <c r="D40" s="438"/>
      <c r="E40" s="438"/>
      <c r="F40" s="360"/>
      <c r="G40" s="360"/>
      <c r="H40" s="360"/>
      <c r="I40" s="173">
        <v>3</v>
      </c>
      <c r="J40" s="142"/>
      <c r="K40" s="304"/>
      <c r="L40" s="304"/>
      <c r="M40" s="304"/>
      <c r="N40" s="304"/>
      <c r="O40" s="7"/>
      <c r="P40" s="351"/>
      <c r="Q40" s="360"/>
      <c r="R40" s="360"/>
      <c r="S40" s="7"/>
      <c r="T40" s="173">
        <v>3</v>
      </c>
      <c r="U40" s="142"/>
      <c r="V40" s="173">
        <v>3</v>
      </c>
      <c r="W40" s="146"/>
      <c r="X40" s="7"/>
      <c r="Y40" s="63" t="s">
        <v>96</v>
      </c>
      <c r="Z40" s="61"/>
      <c r="AA40" s="423" t="s">
        <v>23</v>
      </c>
      <c r="AB40" s="417" t="s">
        <v>22</v>
      </c>
      <c r="AC40" s="7"/>
      <c r="AD40" s="41" t="s">
        <v>67</v>
      </c>
      <c r="AE40" s="226">
        <v>3</v>
      </c>
      <c r="AF40" s="224"/>
      <c r="AG40" s="38" t="s">
        <v>80</v>
      </c>
      <c r="AH40" s="226">
        <v>8</v>
      </c>
      <c r="AI40" s="224"/>
      <c r="AJ40" s="391" t="s">
        <v>108</v>
      </c>
      <c r="AK40" s="398" t="s">
        <v>24</v>
      </c>
      <c r="AL40" s="347" t="s">
        <v>25</v>
      </c>
      <c r="AM40" s="6"/>
      <c r="AN40" s="386"/>
      <c r="AO40" s="6"/>
      <c r="AP40" s="49" t="s">
        <v>116</v>
      </c>
      <c r="AQ40" s="55">
        <f>AW38+AW39+AW40+AW41+AW42+AW43+AW44+AW45+AW46+AW47+AW48+AW49+AW50+AX38+AX39+AX40+AX41+AX42+AX43+AX44+AX45+AX46+AX47+AX48+AX49+AX50</f>
        <v>0</v>
      </c>
      <c r="AR40" s="6"/>
      <c r="AV40" s="6"/>
      <c r="AW40" s="93">
        <f t="shared" si="5"/>
        <v>0</v>
      </c>
      <c r="AX40" s="98">
        <f t="shared" si="6"/>
        <v>0</v>
      </c>
      <c r="AZ40" s="6"/>
      <c r="BA40" s="6"/>
      <c r="BB40" s="6"/>
      <c r="BC40" s="6"/>
      <c r="BD40" s="6"/>
      <c r="BE40" s="6"/>
      <c r="BF40" s="6"/>
      <c r="BH40" s="58" t="s">
        <v>142</v>
      </c>
      <c r="BI40" s="56">
        <f>AQ47*1</f>
        <v>0</v>
      </c>
      <c r="BJ40" s="56">
        <f>BK40-BI40</f>
        <v>1</v>
      </c>
      <c r="BK40" s="240">
        <v>1</v>
      </c>
      <c r="BL40" s="240"/>
    </row>
    <row r="41" spans="1:245" ht="19.899999999999999" customHeight="1" x14ac:dyDescent="0.2">
      <c r="B41" s="174"/>
      <c r="C41" s="475"/>
      <c r="D41" s="438"/>
      <c r="E41" s="438"/>
      <c r="F41" s="360"/>
      <c r="G41" s="360"/>
      <c r="H41" s="360"/>
      <c r="I41" s="173">
        <v>4</v>
      </c>
      <c r="J41" s="142"/>
      <c r="K41" s="304"/>
      <c r="L41" s="304"/>
      <c r="M41" s="304"/>
      <c r="N41" s="304"/>
      <c r="O41" s="7"/>
      <c r="P41" s="351"/>
      <c r="Q41" s="360"/>
      <c r="R41" s="360"/>
      <c r="S41" s="7"/>
      <c r="T41" s="173">
        <v>4</v>
      </c>
      <c r="U41" s="142"/>
      <c r="V41" s="173">
        <v>4</v>
      </c>
      <c r="W41" s="146"/>
      <c r="X41" s="7"/>
      <c r="Y41" s="63" t="s">
        <v>97</v>
      </c>
      <c r="Z41" s="61"/>
      <c r="AA41" s="424"/>
      <c r="AB41" s="418"/>
      <c r="AC41" s="7"/>
      <c r="AD41" s="40" t="s">
        <v>68</v>
      </c>
      <c r="AE41" s="106">
        <v>4</v>
      </c>
      <c r="AF41" s="225"/>
      <c r="AG41" s="9" t="s">
        <v>83</v>
      </c>
      <c r="AH41" s="106">
        <v>9</v>
      </c>
      <c r="AI41" s="225"/>
      <c r="AJ41" s="400"/>
      <c r="AK41" s="401"/>
      <c r="AL41" s="395"/>
      <c r="AM41" s="6"/>
      <c r="AN41" s="386"/>
      <c r="AO41" s="6"/>
      <c r="AP41" s="49" t="s">
        <v>117</v>
      </c>
      <c r="AQ41" s="56">
        <f>AQ40*1/AQ39</f>
        <v>0</v>
      </c>
      <c r="AR41" s="6"/>
      <c r="AV41" s="6"/>
      <c r="AW41" s="93">
        <f t="shared" si="5"/>
        <v>0</v>
      </c>
      <c r="AX41" s="98">
        <f t="shared" si="6"/>
        <v>0</v>
      </c>
      <c r="AZ41" s="6"/>
      <c r="BA41" s="5"/>
      <c r="BB41" s="5"/>
      <c r="BC41" s="5"/>
      <c r="BD41" s="5"/>
      <c r="BE41" s="5"/>
      <c r="BF41" s="5"/>
    </row>
    <row r="42" spans="1:245" ht="19.899999999999999" customHeight="1" x14ac:dyDescent="0.2">
      <c r="B42" s="174"/>
      <c r="C42" s="475"/>
      <c r="D42" s="438"/>
      <c r="E42" s="438"/>
      <c r="F42" s="360"/>
      <c r="G42" s="360"/>
      <c r="H42" s="360"/>
      <c r="I42" s="173">
        <v>5</v>
      </c>
      <c r="J42" s="142"/>
      <c r="K42" s="305"/>
      <c r="L42" s="305"/>
      <c r="M42" s="305"/>
      <c r="N42" s="305"/>
      <c r="O42" s="7"/>
      <c r="P42" s="351"/>
      <c r="Q42" s="360"/>
      <c r="R42" s="360"/>
      <c r="S42" s="7"/>
      <c r="T42" s="173">
        <v>5</v>
      </c>
      <c r="U42" s="142"/>
      <c r="V42" s="173">
        <v>5</v>
      </c>
      <c r="W42" s="146"/>
      <c r="X42" s="7"/>
      <c r="Y42" s="50" t="s">
        <v>98</v>
      </c>
      <c r="Z42" s="60"/>
      <c r="AA42" s="428" t="s">
        <v>127</v>
      </c>
      <c r="AB42" s="425" t="s">
        <v>26</v>
      </c>
      <c r="AC42" s="7"/>
      <c r="AD42" s="41" t="s">
        <v>69</v>
      </c>
      <c r="AE42" s="226">
        <v>5</v>
      </c>
      <c r="AF42" s="224"/>
      <c r="AG42" s="38" t="s">
        <v>84</v>
      </c>
      <c r="AH42" s="226">
        <v>10</v>
      </c>
      <c r="AI42" s="224"/>
      <c r="AJ42" s="402" t="s">
        <v>109</v>
      </c>
      <c r="AK42" s="403" t="s">
        <v>27</v>
      </c>
      <c r="AL42" s="388" t="s">
        <v>28</v>
      </c>
      <c r="AM42" s="6"/>
      <c r="AN42" s="386"/>
      <c r="AO42" s="6"/>
      <c r="AP42" s="57" t="s">
        <v>118</v>
      </c>
      <c r="AQ42" s="55">
        <v>13</v>
      </c>
      <c r="AR42" s="6"/>
      <c r="AV42" s="6"/>
      <c r="AW42" s="93">
        <f t="shared" si="5"/>
        <v>0</v>
      </c>
      <c r="AX42" s="98">
        <f t="shared" si="6"/>
        <v>0</v>
      </c>
      <c r="AZ42" s="6"/>
      <c r="BA42" s="6"/>
      <c r="BB42" s="6"/>
      <c r="BC42" s="6"/>
      <c r="BD42" s="6"/>
      <c r="BE42" s="6"/>
      <c r="BF42" s="6"/>
    </row>
    <row r="43" spans="1:245" ht="19.899999999999999" customHeight="1" x14ac:dyDescent="0.2">
      <c r="B43" s="174"/>
      <c r="C43" s="475"/>
      <c r="D43" s="438"/>
      <c r="E43" s="438"/>
      <c r="F43" s="360"/>
      <c r="G43" s="360"/>
      <c r="H43" s="360"/>
      <c r="I43" s="173">
        <v>6</v>
      </c>
      <c r="J43" s="142"/>
      <c r="K43" s="305"/>
      <c r="L43" s="305"/>
      <c r="M43" s="305"/>
      <c r="N43" s="305"/>
      <c r="O43" s="7"/>
      <c r="P43" s="351"/>
      <c r="Q43" s="360"/>
      <c r="R43" s="360"/>
      <c r="S43" s="7"/>
      <c r="T43" s="173">
        <v>6</v>
      </c>
      <c r="U43" s="142"/>
      <c r="V43" s="173">
        <v>6</v>
      </c>
      <c r="W43" s="146"/>
      <c r="X43" s="7"/>
      <c r="Y43" s="50" t="s">
        <v>99</v>
      </c>
      <c r="Z43" s="60"/>
      <c r="AA43" s="429"/>
      <c r="AB43" s="426"/>
      <c r="AC43" s="7"/>
      <c r="AD43" s="40" t="s">
        <v>70</v>
      </c>
      <c r="AE43" s="106">
        <v>6</v>
      </c>
      <c r="AF43" s="225"/>
      <c r="AG43" s="26" t="s">
        <v>85</v>
      </c>
      <c r="AH43" s="106">
        <v>10</v>
      </c>
      <c r="AI43" s="225"/>
      <c r="AJ43" s="393"/>
      <c r="AK43" s="396"/>
      <c r="AL43" s="389"/>
      <c r="AM43" s="6"/>
      <c r="AN43" s="386"/>
      <c r="AO43" s="6"/>
      <c r="AP43" s="57" t="s">
        <v>120</v>
      </c>
      <c r="AQ43" s="55">
        <f>AA37*1</f>
        <v>0</v>
      </c>
      <c r="AR43" s="6"/>
      <c r="AV43" s="6"/>
      <c r="AW43" s="93">
        <f t="shared" si="5"/>
        <v>0</v>
      </c>
      <c r="AX43" s="98">
        <f t="shared" si="6"/>
        <v>0</v>
      </c>
      <c r="AZ43" s="6"/>
      <c r="BA43" s="6"/>
      <c r="BB43" s="6"/>
      <c r="BC43" s="6"/>
      <c r="BD43" s="6"/>
      <c r="BE43" s="6"/>
      <c r="BF43" s="6"/>
    </row>
    <row r="44" spans="1:245" ht="22.15" customHeight="1" x14ac:dyDescent="0.2">
      <c r="B44" s="174"/>
      <c r="C44" s="475"/>
      <c r="D44" s="438"/>
      <c r="E44" s="438"/>
      <c r="F44" s="360"/>
      <c r="G44" s="360"/>
      <c r="H44" s="360"/>
      <c r="I44" s="173">
        <v>7</v>
      </c>
      <c r="J44" s="142"/>
      <c r="K44" s="305"/>
      <c r="L44" s="305"/>
      <c r="M44" s="305"/>
      <c r="N44" s="305"/>
      <c r="O44" s="7"/>
      <c r="P44" s="441"/>
      <c r="Q44" s="363"/>
      <c r="R44" s="363"/>
      <c r="S44" s="7"/>
      <c r="T44" s="173">
        <v>7</v>
      </c>
      <c r="U44" s="142"/>
      <c r="V44" s="173">
        <v>7</v>
      </c>
      <c r="W44" s="146"/>
      <c r="X44" s="7"/>
      <c r="Y44" s="51" t="s">
        <v>122</v>
      </c>
      <c r="Z44" s="60"/>
      <c r="AA44" s="430"/>
      <c r="AB44" s="427"/>
      <c r="AC44" s="7"/>
      <c r="AD44" s="47" t="s">
        <v>71</v>
      </c>
      <c r="AE44" s="226">
        <v>7</v>
      </c>
      <c r="AF44" s="227"/>
      <c r="AG44" s="48" t="s">
        <v>86</v>
      </c>
      <c r="AH44" s="226">
        <v>10</v>
      </c>
      <c r="AI44" s="227"/>
      <c r="AJ44" s="394"/>
      <c r="AK44" s="397"/>
      <c r="AL44" s="390"/>
      <c r="AM44" s="6"/>
      <c r="AN44" s="386"/>
      <c r="AO44" s="6"/>
      <c r="AP44" s="57" t="s">
        <v>121</v>
      </c>
      <c r="AQ44" s="56">
        <f>AQ43*1/AQ42</f>
        <v>0</v>
      </c>
      <c r="AR44" s="6"/>
      <c r="AV44" s="6"/>
      <c r="AW44" s="93">
        <f t="shared" si="5"/>
        <v>0</v>
      </c>
      <c r="AX44" s="98">
        <f t="shared" si="6"/>
        <v>0</v>
      </c>
      <c r="AZ44" s="6"/>
      <c r="BA44" s="6"/>
      <c r="BB44" s="6"/>
      <c r="BC44" s="6"/>
      <c r="BD44" s="6"/>
      <c r="BE44" s="6"/>
      <c r="BF44" s="6"/>
    </row>
    <row r="45" spans="1:245" ht="22.15" customHeight="1" x14ac:dyDescent="0.2">
      <c r="B45" s="174"/>
      <c r="C45" s="475"/>
      <c r="D45" s="438"/>
      <c r="E45" s="438"/>
      <c r="F45" s="360"/>
      <c r="G45" s="360"/>
      <c r="H45" s="360"/>
      <c r="I45" s="173">
        <v>8</v>
      </c>
      <c r="J45" s="142"/>
      <c r="K45" s="305"/>
      <c r="L45" s="305"/>
      <c r="M45" s="305"/>
      <c r="N45" s="305"/>
      <c r="O45" s="7"/>
      <c r="P45" s="350" t="s">
        <v>82</v>
      </c>
      <c r="Q45" s="359"/>
      <c r="R45" s="359"/>
      <c r="S45" s="7"/>
      <c r="T45" s="173">
        <v>8</v>
      </c>
      <c r="U45" s="142"/>
      <c r="V45" s="173">
        <v>8</v>
      </c>
      <c r="W45" s="147"/>
      <c r="X45" s="7"/>
      <c r="Y45" s="63" t="s">
        <v>123</v>
      </c>
      <c r="Z45" s="61"/>
      <c r="AA45" s="447" t="s">
        <v>128</v>
      </c>
      <c r="AB45" s="446" t="s">
        <v>29</v>
      </c>
      <c r="AC45" s="7"/>
      <c r="AD45" s="40" t="s">
        <v>72</v>
      </c>
      <c r="AE45" s="106">
        <v>7</v>
      </c>
      <c r="AF45" s="225"/>
      <c r="AG45" s="26" t="s">
        <v>87</v>
      </c>
      <c r="AH45" s="106">
        <v>7</v>
      </c>
      <c r="AI45" s="225"/>
      <c r="AJ45" s="391" t="s">
        <v>110</v>
      </c>
      <c r="AK45" s="398" t="s">
        <v>30</v>
      </c>
      <c r="AL45" s="347" t="s">
        <v>31</v>
      </c>
      <c r="AM45" s="6"/>
      <c r="AN45" s="386"/>
      <c r="AO45" s="6"/>
      <c r="AP45" s="58" t="s">
        <v>113</v>
      </c>
      <c r="AQ45" s="244">
        <f>AQ39*13</f>
        <v>2340</v>
      </c>
      <c r="AR45" s="6"/>
      <c r="AV45" s="6"/>
      <c r="AW45" s="93">
        <f t="shared" si="5"/>
        <v>0</v>
      </c>
      <c r="AX45" s="98">
        <f t="shared" si="6"/>
        <v>0</v>
      </c>
      <c r="AZ45" s="6"/>
      <c r="BA45" s="6"/>
      <c r="BB45" s="6"/>
      <c r="BC45" s="6"/>
      <c r="BD45" s="6"/>
      <c r="BE45" s="6"/>
      <c r="BF45" s="6"/>
    </row>
    <row r="46" spans="1:245" ht="22.15" customHeight="1" x14ac:dyDescent="0.2">
      <c r="B46" s="174"/>
      <c r="C46" s="475"/>
      <c r="D46" s="438"/>
      <c r="E46" s="438"/>
      <c r="F46" s="360"/>
      <c r="G46" s="360"/>
      <c r="H46" s="360"/>
      <c r="I46" s="173">
        <v>9</v>
      </c>
      <c r="J46" s="142"/>
      <c r="K46" s="305"/>
      <c r="L46" s="305"/>
      <c r="M46" s="305"/>
      <c r="N46" s="305"/>
      <c r="O46" s="7"/>
      <c r="P46" s="351"/>
      <c r="Q46" s="360"/>
      <c r="R46" s="360"/>
      <c r="S46" s="7"/>
      <c r="T46" s="173">
        <v>9</v>
      </c>
      <c r="U46" s="142"/>
      <c r="V46" s="173">
        <v>9</v>
      </c>
      <c r="W46" s="147"/>
      <c r="X46" s="7"/>
      <c r="Y46" s="63" t="s">
        <v>100</v>
      </c>
      <c r="Z46" s="61"/>
      <c r="AA46" s="424"/>
      <c r="AB46" s="418"/>
      <c r="AC46" s="7"/>
      <c r="AD46" s="41" t="s">
        <v>73</v>
      </c>
      <c r="AE46" s="226">
        <v>8</v>
      </c>
      <c r="AF46" s="224"/>
      <c r="AG46" s="38" t="s">
        <v>88</v>
      </c>
      <c r="AH46" s="226">
        <v>5</v>
      </c>
      <c r="AI46" s="224"/>
      <c r="AJ46" s="400"/>
      <c r="AK46" s="401"/>
      <c r="AL46" s="395"/>
      <c r="AM46" s="6"/>
      <c r="AN46" s="386"/>
      <c r="AO46" s="6"/>
      <c r="AP46" s="58" t="s">
        <v>114</v>
      </c>
      <c r="AQ46" s="244">
        <f>AQ40*AA37</f>
        <v>0</v>
      </c>
      <c r="AR46" s="6"/>
      <c r="AV46" s="6"/>
      <c r="AW46" s="93">
        <f t="shared" si="5"/>
        <v>0</v>
      </c>
      <c r="AX46" s="98">
        <f t="shared" si="6"/>
        <v>0</v>
      </c>
      <c r="AZ46" s="6"/>
      <c r="BA46" s="6"/>
      <c r="BB46" s="6"/>
      <c r="BC46" s="6"/>
      <c r="BD46" s="6"/>
      <c r="BE46" s="6"/>
      <c r="BF46" s="6"/>
    </row>
    <row r="47" spans="1:245" ht="19.899999999999999" customHeight="1" thickBot="1" x14ac:dyDescent="0.25">
      <c r="B47" s="174"/>
      <c r="C47" s="475"/>
      <c r="D47" s="438"/>
      <c r="E47" s="438"/>
      <c r="F47" s="360"/>
      <c r="G47" s="360"/>
      <c r="H47" s="360"/>
      <c r="I47" s="173">
        <v>10</v>
      </c>
      <c r="J47" s="142"/>
      <c r="K47" s="305"/>
      <c r="L47" s="305"/>
      <c r="M47" s="305"/>
      <c r="N47" s="305"/>
      <c r="O47" s="7"/>
      <c r="P47" s="351"/>
      <c r="Q47" s="360"/>
      <c r="R47" s="360"/>
      <c r="S47" s="7"/>
      <c r="T47" s="173">
        <v>10</v>
      </c>
      <c r="U47" s="142"/>
      <c r="V47" s="173">
        <v>10</v>
      </c>
      <c r="W47" s="147"/>
      <c r="X47" s="7"/>
      <c r="Y47" s="50" t="s">
        <v>101</v>
      </c>
      <c r="Z47" s="60"/>
      <c r="AA47" s="428" t="s">
        <v>129</v>
      </c>
      <c r="AB47" s="425" t="s">
        <v>32</v>
      </c>
      <c r="AC47" s="7"/>
      <c r="AD47" s="40" t="s">
        <v>74</v>
      </c>
      <c r="AE47" s="106">
        <v>8</v>
      </c>
      <c r="AF47" s="225"/>
      <c r="AG47" s="26" t="s">
        <v>89</v>
      </c>
      <c r="AH47" s="106">
        <v>7</v>
      </c>
      <c r="AI47" s="225"/>
      <c r="AJ47" s="393" t="s">
        <v>111</v>
      </c>
      <c r="AK47" s="396" t="s">
        <v>33</v>
      </c>
      <c r="AL47" s="389" t="s">
        <v>34</v>
      </c>
      <c r="AM47" s="6"/>
      <c r="AN47" s="386"/>
      <c r="AO47" s="6"/>
      <c r="AP47" s="237" t="s">
        <v>119</v>
      </c>
      <c r="AQ47" s="238">
        <f>AQ46*1/AQ45</f>
        <v>0</v>
      </c>
      <c r="AR47" s="6"/>
      <c r="AV47" s="6"/>
      <c r="AW47" s="93">
        <f t="shared" si="5"/>
        <v>0</v>
      </c>
      <c r="AX47" s="98">
        <f t="shared" si="6"/>
        <v>0</v>
      </c>
      <c r="AZ47" s="6"/>
      <c r="BA47" s="6"/>
      <c r="BB47" s="6"/>
      <c r="BC47" s="6"/>
      <c r="BD47" s="6"/>
      <c r="BE47" s="6"/>
      <c r="BF47" s="6"/>
    </row>
    <row r="48" spans="1:245" ht="19.899999999999999" customHeight="1" x14ac:dyDescent="0.2">
      <c r="B48" s="174"/>
      <c r="C48" s="475"/>
      <c r="D48" s="438"/>
      <c r="E48" s="438"/>
      <c r="F48" s="360"/>
      <c r="G48" s="360"/>
      <c r="H48" s="360"/>
      <c r="I48" s="173">
        <v>11</v>
      </c>
      <c r="J48" s="142"/>
      <c r="K48" s="305"/>
      <c r="L48" s="305"/>
      <c r="M48" s="305"/>
      <c r="N48" s="305"/>
      <c r="O48" s="7"/>
      <c r="P48" s="351"/>
      <c r="Q48" s="360"/>
      <c r="R48" s="360"/>
      <c r="S48" s="7"/>
      <c r="T48" s="173">
        <v>11</v>
      </c>
      <c r="U48" s="142"/>
      <c r="V48" s="173">
        <v>11</v>
      </c>
      <c r="W48" s="147"/>
      <c r="X48" s="7"/>
      <c r="Y48" s="50" t="s">
        <v>102</v>
      </c>
      <c r="Z48" s="60"/>
      <c r="AA48" s="430"/>
      <c r="AB48" s="427"/>
      <c r="AC48" s="7"/>
      <c r="AD48" s="42" t="s">
        <v>75</v>
      </c>
      <c r="AE48" s="226">
        <v>9</v>
      </c>
      <c r="AF48" s="228"/>
      <c r="AG48" s="38" t="s">
        <v>90</v>
      </c>
      <c r="AH48" s="226">
        <v>6</v>
      </c>
      <c r="AI48" s="228"/>
      <c r="AJ48" s="394"/>
      <c r="AK48" s="397"/>
      <c r="AL48" s="390"/>
      <c r="AM48" s="6"/>
      <c r="AN48" s="386"/>
      <c r="AO48" s="6"/>
      <c r="AP48" s="2"/>
      <c r="AQ48" s="6"/>
      <c r="AR48" s="6"/>
      <c r="AV48" s="6"/>
      <c r="AW48" s="93">
        <f t="shared" si="5"/>
        <v>0</v>
      </c>
      <c r="AX48" s="98">
        <f t="shared" si="6"/>
        <v>0</v>
      </c>
      <c r="AZ48" s="6"/>
      <c r="BA48" s="6"/>
      <c r="BB48" s="6"/>
      <c r="BC48" s="6"/>
      <c r="BD48" s="6"/>
      <c r="BE48" s="6"/>
      <c r="BF48" s="6"/>
    </row>
    <row r="49" spans="1:245" ht="19.899999999999999" customHeight="1" x14ac:dyDescent="0.2">
      <c r="B49" s="174"/>
      <c r="C49" s="475"/>
      <c r="D49" s="438"/>
      <c r="E49" s="438"/>
      <c r="F49" s="360"/>
      <c r="G49" s="360"/>
      <c r="H49" s="360"/>
      <c r="I49" s="173">
        <v>12</v>
      </c>
      <c r="J49" s="142"/>
      <c r="K49" s="305"/>
      <c r="L49" s="305"/>
      <c r="M49" s="305"/>
      <c r="N49" s="305"/>
      <c r="O49" s="7"/>
      <c r="P49" s="351"/>
      <c r="Q49" s="360"/>
      <c r="R49" s="360"/>
      <c r="S49" s="7"/>
      <c r="T49" s="173">
        <v>12</v>
      </c>
      <c r="U49" s="142"/>
      <c r="V49" s="173">
        <v>12</v>
      </c>
      <c r="W49" s="147"/>
      <c r="X49" s="7"/>
      <c r="Y49" s="63" t="s">
        <v>103</v>
      </c>
      <c r="Z49" s="66"/>
      <c r="AA49" s="432" t="s">
        <v>130</v>
      </c>
      <c r="AB49" s="417" t="s">
        <v>35</v>
      </c>
      <c r="AC49" s="7"/>
      <c r="AD49" s="43" t="s">
        <v>76</v>
      </c>
      <c r="AE49" s="106">
        <v>8</v>
      </c>
      <c r="AF49" s="225"/>
      <c r="AG49" s="26" t="s">
        <v>91</v>
      </c>
      <c r="AH49" s="106">
        <v>9</v>
      </c>
      <c r="AI49" s="225"/>
      <c r="AJ49" s="391" t="s">
        <v>112</v>
      </c>
      <c r="AK49" s="398" t="s">
        <v>36</v>
      </c>
      <c r="AL49" s="347" t="s">
        <v>37</v>
      </c>
      <c r="AM49" s="6"/>
      <c r="AN49" s="386"/>
      <c r="AO49" s="6"/>
      <c r="AP49" s="2"/>
      <c r="AQ49" s="6"/>
      <c r="AR49" s="6"/>
      <c r="AV49" s="6"/>
      <c r="AW49" s="93">
        <f t="shared" si="5"/>
        <v>0</v>
      </c>
      <c r="AX49" s="98">
        <f t="shared" si="6"/>
        <v>0</v>
      </c>
      <c r="AZ49" s="6"/>
      <c r="BA49" s="6"/>
      <c r="BB49" s="6"/>
      <c r="BC49" s="6"/>
      <c r="BD49" s="6"/>
      <c r="BE49" s="6"/>
      <c r="BF49" s="6"/>
    </row>
    <row r="50" spans="1:245" ht="19.899999999999999" customHeight="1" thickBot="1" x14ac:dyDescent="0.25">
      <c r="B50" s="175"/>
      <c r="C50" s="476"/>
      <c r="D50" s="439"/>
      <c r="E50" s="439"/>
      <c r="F50" s="361"/>
      <c r="G50" s="361"/>
      <c r="H50" s="361"/>
      <c r="I50" s="176">
        <v>13</v>
      </c>
      <c r="J50" s="143"/>
      <c r="K50" s="306"/>
      <c r="L50" s="306"/>
      <c r="M50" s="306"/>
      <c r="N50" s="306"/>
      <c r="O50" s="7"/>
      <c r="P50" s="352"/>
      <c r="Q50" s="361"/>
      <c r="R50" s="361"/>
      <c r="S50" s="7"/>
      <c r="T50" s="176">
        <v>13</v>
      </c>
      <c r="U50" s="143"/>
      <c r="V50" s="176">
        <v>13</v>
      </c>
      <c r="W50" s="148"/>
      <c r="X50" s="7"/>
      <c r="Y50" s="64" t="s">
        <v>104</v>
      </c>
      <c r="Z50" s="67"/>
      <c r="AA50" s="433"/>
      <c r="AB50" s="431"/>
      <c r="AC50" s="7"/>
      <c r="AD50" s="44" t="s">
        <v>77</v>
      </c>
      <c r="AE50" s="229">
        <v>5</v>
      </c>
      <c r="AF50" s="230"/>
      <c r="AG50" s="25" t="s">
        <v>92</v>
      </c>
      <c r="AH50" s="229">
        <v>10</v>
      </c>
      <c r="AI50" s="230"/>
      <c r="AJ50" s="392"/>
      <c r="AK50" s="399"/>
      <c r="AL50" s="348"/>
      <c r="AM50" s="6"/>
      <c r="AN50" s="387"/>
      <c r="AO50" s="6"/>
      <c r="AP50" s="2"/>
      <c r="AQ50" s="6"/>
      <c r="AR50" s="6"/>
      <c r="AV50" s="6"/>
      <c r="AW50" s="93">
        <f t="shared" si="5"/>
        <v>0</v>
      </c>
      <c r="AX50" s="98">
        <f t="shared" si="6"/>
        <v>0</v>
      </c>
      <c r="AZ50" s="6"/>
      <c r="BA50" s="6"/>
      <c r="BB50" s="6"/>
      <c r="BC50" s="6"/>
      <c r="BD50" s="6"/>
      <c r="BE50" s="6"/>
      <c r="BF50" s="6"/>
    </row>
    <row r="51" spans="1:245" s="18" customFormat="1" ht="5.0999999999999996" customHeight="1" thickBot="1" x14ac:dyDescent="0.25">
      <c r="A51" s="12"/>
      <c r="B51" s="35"/>
      <c r="C51" s="177"/>
      <c r="D51" s="135"/>
      <c r="E51" s="137"/>
      <c r="F51" s="23"/>
      <c r="G51" s="23"/>
      <c r="H51" s="23"/>
      <c r="I51" s="178"/>
      <c r="J51" s="23"/>
      <c r="K51" s="11"/>
      <c r="L51" s="11"/>
      <c r="M51" s="11"/>
      <c r="N51" s="11"/>
      <c r="O51" s="7"/>
      <c r="P51" s="193"/>
      <c r="Q51" s="23"/>
      <c r="R51" s="23"/>
      <c r="S51" s="7"/>
      <c r="T51" s="178"/>
      <c r="U51" s="23"/>
      <c r="V51" s="178"/>
      <c r="W51" s="23"/>
      <c r="X51" s="7"/>
      <c r="Y51" s="13"/>
      <c r="Z51" s="34"/>
      <c r="AA51" s="15"/>
      <c r="AB51" s="14"/>
      <c r="AC51" s="7"/>
      <c r="AD51" s="10"/>
      <c r="AE51" s="210"/>
      <c r="AF51" s="211"/>
      <c r="AG51" s="10"/>
      <c r="AH51" s="210"/>
      <c r="AI51" s="211"/>
      <c r="AJ51" s="16"/>
      <c r="AK51" s="7"/>
      <c r="AL51" s="17"/>
      <c r="AM51" s="10"/>
      <c r="AN51" s="35"/>
      <c r="AO51" s="10"/>
      <c r="AQ51" s="243"/>
      <c r="AR51" s="10"/>
      <c r="AT51" s="24"/>
      <c r="AU51" s="78"/>
      <c r="AV51" s="10"/>
      <c r="AW51" s="93"/>
      <c r="AX51" s="95"/>
      <c r="AZ51" s="10"/>
      <c r="BA51" s="10"/>
      <c r="BB51" s="10"/>
      <c r="BC51" s="10"/>
      <c r="BD51" s="10"/>
      <c r="BE51" s="10"/>
      <c r="BF51" s="10"/>
      <c r="BH51" s="209"/>
    </row>
    <row r="52" spans="1:245" ht="39.950000000000003" customHeight="1" thickBot="1" x14ac:dyDescent="0.25">
      <c r="B52" s="165"/>
      <c r="C52" s="166"/>
      <c r="D52" s="465" t="s">
        <v>0</v>
      </c>
      <c r="E52" s="376" t="s">
        <v>11</v>
      </c>
      <c r="F52" s="467" t="s">
        <v>12</v>
      </c>
      <c r="G52" s="467" t="s">
        <v>10</v>
      </c>
      <c r="H52" s="467" t="s">
        <v>15</v>
      </c>
      <c r="I52" s="469" t="s">
        <v>178</v>
      </c>
      <c r="J52" s="470"/>
      <c r="K52" s="376" t="s">
        <v>2</v>
      </c>
      <c r="L52" s="376" t="s">
        <v>3</v>
      </c>
      <c r="M52" s="376" t="s">
        <v>4</v>
      </c>
      <c r="N52" s="376" t="s">
        <v>5</v>
      </c>
      <c r="O52" s="7"/>
      <c r="P52" s="376" t="s">
        <v>1</v>
      </c>
      <c r="Q52" s="368" t="s">
        <v>8</v>
      </c>
      <c r="R52" s="370" t="s">
        <v>9</v>
      </c>
      <c r="T52" s="364" t="s">
        <v>14</v>
      </c>
      <c r="U52" s="365"/>
      <c r="V52" s="378" t="s">
        <v>13</v>
      </c>
      <c r="W52" s="379"/>
      <c r="Y52" s="231" t="s">
        <v>106</v>
      </c>
      <c r="Z52" s="33"/>
      <c r="AA52" s="232" t="s">
        <v>17</v>
      </c>
      <c r="AB52" s="419" t="s">
        <v>6</v>
      </c>
      <c r="AD52" s="215" t="s">
        <v>124</v>
      </c>
      <c r="AE52" s="216"/>
      <c r="AF52" s="217"/>
      <c r="AG52" s="216"/>
      <c r="AH52" s="216"/>
      <c r="AI52" s="217"/>
      <c r="AJ52" s="216"/>
      <c r="AK52" s="216"/>
      <c r="AL52" s="218"/>
      <c r="AM52" s="2"/>
      <c r="AN52" s="62" t="s">
        <v>182</v>
      </c>
      <c r="AO52" s="2"/>
      <c r="AP52" s="508" t="s">
        <v>183</v>
      </c>
      <c r="AQ52" s="509"/>
      <c r="AR52" s="2"/>
      <c r="AV52" s="2"/>
      <c r="AW52" s="99"/>
      <c r="AX52" s="97"/>
      <c r="AZ52" s="2"/>
      <c r="BA52" s="2"/>
      <c r="BB52" s="2"/>
      <c r="BC52" s="2"/>
      <c r="BD52" s="2"/>
      <c r="BE52" s="2"/>
      <c r="BF52" s="2"/>
      <c r="IK52" s="2"/>
    </row>
    <row r="53" spans="1:245" ht="20.100000000000001" customHeight="1" thickBot="1" x14ac:dyDescent="0.25">
      <c r="B53" s="168"/>
      <c r="C53" s="169"/>
      <c r="D53" s="466"/>
      <c r="E53" s="377"/>
      <c r="F53" s="468"/>
      <c r="G53" s="468"/>
      <c r="H53" s="468"/>
      <c r="I53" s="471"/>
      <c r="J53" s="472"/>
      <c r="K53" s="377"/>
      <c r="L53" s="377"/>
      <c r="M53" s="377"/>
      <c r="N53" s="377"/>
      <c r="P53" s="377"/>
      <c r="Q53" s="369"/>
      <c r="R53" s="371"/>
      <c r="S53" s="46"/>
      <c r="T53" s="366"/>
      <c r="U53" s="367"/>
      <c r="V53" s="380"/>
      <c r="W53" s="381"/>
      <c r="X53" s="46"/>
      <c r="Y53" s="37" t="s">
        <v>105</v>
      </c>
      <c r="Z53" s="102"/>
      <c r="AA53" s="8">
        <f>SUM(Z54:Z66)</f>
        <v>0</v>
      </c>
      <c r="AB53" s="420"/>
      <c r="AC53" s="46"/>
      <c r="AD53" s="221" t="s">
        <v>131</v>
      </c>
      <c r="AE53" s="53"/>
      <c r="AF53" s="54"/>
      <c r="AG53" s="53"/>
      <c r="AH53" s="53"/>
      <c r="AI53" s="54"/>
      <c r="AJ53" s="222" t="s">
        <v>17</v>
      </c>
      <c r="AK53" s="196" t="s">
        <v>125</v>
      </c>
      <c r="AL53" s="156" t="s">
        <v>93</v>
      </c>
      <c r="AM53" s="2"/>
      <c r="AN53" s="407"/>
      <c r="AO53" s="2"/>
      <c r="AP53" s="69" t="s">
        <v>136</v>
      </c>
      <c r="AQ53" s="70">
        <v>4</v>
      </c>
      <c r="AR53" s="2"/>
      <c r="AV53" s="2"/>
      <c r="AW53" s="93"/>
      <c r="AX53" s="93"/>
      <c r="AZ53" s="2"/>
      <c r="BA53" s="2"/>
      <c r="BB53" s="2"/>
      <c r="BC53" s="2"/>
      <c r="BD53" s="2"/>
      <c r="BE53" s="2"/>
      <c r="BF53" s="2"/>
      <c r="IK53" s="2"/>
    </row>
    <row r="54" spans="1:245" ht="24" x14ac:dyDescent="0.2">
      <c r="B54" s="91"/>
      <c r="C54" s="179"/>
      <c r="D54" s="495"/>
      <c r="E54" s="453"/>
      <c r="F54" s="413"/>
      <c r="G54" s="413"/>
      <c r="H54" s="477"/>
      <c r="I54" s="180">
        <v>1</v>
      </c>
      <c r="J54" s="138"/>
      <c r="K54" s="307"/>
      <c r="L54" s="307"/>
      <c r="M54" s="307"/>
      <c r="N54" s="307"/>
      <c r="O54" s="46"/>
      <c r="P54" s="410" t="s">
        <v>81</v>
      </c>
      <c r="Q54" s="413"/>
      <c r="R54" s="413"/>
      <c r="S54" s="7"/>
      <c r="T54" s="180">
        <v>1</v>
      </c>
      <c r="U54" s="138"/>
      <c r="V54" s="180">
        <v>1</v>
      </c>
      <c r="W54" s="149"/>
      <c r="X54" s="7"/>
      <c r="Y54" s="31" t="s">
        <v>94</v>
      </c>
      <c r="Z54" s="65"/>
      <c r="AA54" s="445" t="s">
        <v>20</v>
      </c>
      <c r="AB54" s="444" t="s">
        <v>19</v>
      </c>
      <c r="AC54" s="7"/>
      <c r="AD54" s="52" t="s">
        <v>160</v>
      </c>
      <c r="AE54" s="223">
        <v>1</v>
      </c>
      <c r="AF54" s="224"/>
      <c r="AG54" s="39" t="s">
        <v>78</v>
      </c>
      <c r="AH54" s="223">
        <v>7</v>
      </c>
      <c r="AI54" s="224"/>
      <c r="AJ54" s="393" t="s">
        <v>107</v>
      </c>
      <c r="AK54" s="396" t="s">
        <v>21</v>
      </c>
      <c r="AL54" s="389" t="s">
        <v>39</v>
      </c>
      <c r="AM54" s="6"/>
      <c r="AN54" s="408"/>
      <c r="AO54" s="6"/>
      <c r="AP54" s="49" t="s">
        <v>135</v>
      </c>
      <c r="AQ54" s="55">
        <v>26</v>
      </c>
      <c r="AR54" s="6"/>
      <c r="AV54" s="6"/>
      <c r="AW54" s="93">
        <f t="shared" ref="AW54:AW66" si="7">AE54*AF54</f>
        <v>0</v>
      </c>
      <c r="AX54" s="98">
        <f t="shared" ref="AX54:AX66" si="8">AH54*AI54</f>
        <v>0</v>
      </c>
      <c r="AZ54" s="6"/>
      <c r="BA54" s="6"/>
      <c r="BB54" s="6"/>
      <c r="BC54" s="6"/>
      <c r="BD54" s="6"/>
      <c r="BE54" s="6"/>
      <c r="BF54" s="6"/>
      <c r="BH54" s="68" t="s">
        <v>138</v>
      </c>
      <c r="BI54" s="56">
        <f>AQ57*1</f>
        <v>0</v>
      </c>
      <c r="BJ54" s="56">
        <f>BK54-BI54</f>
        <v>1</v>
      </c>
      <c r="BK54" s="240">
        <v>1</v>
      </c>
      <c r="BL54" s="240"/>
    </row>
    <row r="55" spans="1:245" ht="24" x14ac:dyDescent="0.2">
      <c r="B55" s="181"/>
      <c r="C55" s="473" t="s">
        <v>186</v>
      </c>
      <c r="D55" s="496"/>
      <c r="E55" s="454"/>
      <c r="F55" s="357"/>
      <c r="G55" s="357"/>
      <c r="H55" s="478"/>
      <c r="I55" s="130">
        <v>2</v>
      </c>
      <c r="J55" s="129"/>
      <c r="K55" s="308"/>
      <c r="L55" s="308"/>
      <c r="M55" s="308"/>
      <c r="N55" s="308"/>
      <c r="O55" s="7"/>
      <c r="P55" s="411"/>
      <c r="Q55" s="357"/>
      <c r="R55" s="357"/>
      <c r="S55" s="7"/>
      <c r="T55" s="130">
        <v>2</v>
      </c>
      <c r="U55" s="129"/>
      <c r="V55" s="130">
        <v>2</v>
      </c>
      <c r="W55" s="150"/>
      <c r="X55" s="7"/>
      <c r="Y55" s="50" t="s">
        <v>95</v>
      </c>
      <c r="Z55" s="59"/>
      <c r="AA55" s="430"/>
      <c r="AB55" s="427"/>
      <c r="AC55" s="7"/>
      <c r="AD55" s="40" t="s">
        <v>66</v>
      </c>
      <c r="AE55" s="106">
        <v>2</v>
      </c>
      <c r="AF55" s="225"/>
      <c r="AG55" s="9" t="s">
        <v>79</v>
      </c>
      <c r="AH55" s="106">
        <v>9</v>
      </c>
      <c r="AI55" s="225"/>
      <c r="AJ55" s="394"/>
      <c r="AK55" s="397"/>
      <c r="AL55" s="390"/>
      <c r="AM55" s="6"/>
      <c r="AN55" s="408"/>
      <c r="AO55" s="6"/>
      <c r="AP55" s="49" t="s">
        <v>115</v>
      </c>
      <c r="AQ55" s="55">
        <f>AE54+AE55+AE56+AE57+AE58+AE59+AE60+AE61+AE62+AE63+AE64+AE65+AE66+AH54+AH55+AH56+AH57+AH58+AH59+AH60+AH61+AH62+AH63+AH64+AH65+AH66</f>
        <v>180</v>
      </c>
      <c r="AR55" s="6"/>
      <c r="AV55" s="6"/>
      <c r="AW55" s="93">
        <f t="shared" si="7"/>
        <v>0</v>
      </c>
      <c r="AX55" s="98">
        <f t="shared" si="8"/>
        <v>0</v>
      </c>
      <c r="AZ55" s="6"/>
      <c r="BA55" s="6"/>
      <c r="BB55" s="6"/>
      <c r="BC55" s="6"/>
      <c r="BD55" s="6"/>
      <c r="BE55" s="6"/>
      <c r="BF55" s="6"/>
      <c r="BH55" s="57" t="s">
        <v>140</v>
      </c>
      <c r="BI55" s="56">
        <f>AQ60*1</f>
        <v>0</v>
      </c>
      <c r="BJ55" s="56">
        <f>BK55-BI55</f>
        <v>1</v>
      </c>
      <c r="BK55" s="240">
        <v>1</v>
      </c>
      <c r="BL55" s="240"/>
    </row>
    <row r="56" spans="1:245" x14ac:dyDescent="0.2">
      <c r="B56" s="182"/>
      <c r="C56" s="473"/>
      <c r="D56" s="496"/>
      <c r="E56" s="454"/>
      <c r="F56" s="357"/>
      <c r="G56" s="357"/>
      <c r="H56" s="478"/>
      <c r="I56" s="130">
        <v>3</v>
      </c>
      <c r="J56" s="129"/>
      <c r="K56" s="308"/>
      <c r="L56" s="308"/>
      <c r="M56" s="308"/>
      <c r="N56" s="308"/>
      <c r="O56" s="7"/>
      <c r="P56" s="411"/>
      <c r="Q56" s="357"/>
      <c r="R56" s="357"/>
      <c r="S56" s="7"/>
      <c r="T56" s="130">
        <v>3</v>
      </c>
      <c r="U56" s="129"/>
      <c r="V56" s="130">
        <v>3</v>
      </c>
      <c r="W56" s="150"/>
      <c r="X56" s="7"/>
      <c r="Y56" s="63" t="s">
        <v>96</v>
      </c>
      <c r="Z56" s="61"/>
      <c r="AA56" s="423" t="s">
        <v>23</v>
      </c>
      <c r="AB56" s="417" t="s">
        <v>22</v>
      </c>
      <c r="AC56" s="7"/>
      <c r="AD56" s="41" t="s">
        <v>67</v>
      </c>
      <c r="AE56" s="226">
        <v>3</v>
      </c>
      <c r="AF56" s="224"/>
      <c r="AG56" s="38" t="s">
        <v>80</v>
      </c>
      <c r="AH56" s="226">
        <v>8</v>
      </c>
      <c r="AI56" s="224"/>
      <c r="AJ56" s="391" t="s">
        <v>108</v>
      </c>
      <c r="AK56" s="398" t="s">
        <v>24</v>
      </c>
      <c r="AL56" s="347" t="s">
        <v>25</v>
      </c>
      <c r="AM56" s="6"/>
      <c r="AN56" s="408"/>
      <c r="AO56" s="6"/>
      <c r="AP56" s="49" t="s">
        <v>116</v>
      </c>
      <c r="AQ56" s="55">
        <f>AW54+AW55+AW56+AW57+AW58+AW59+AW60+AW61+AW62+AW63+AW64+AW65+AW66+AX54+AX55+AX56+AX57+AX58+AX59+AX60+AX61+AX62+AX63+AX64+AX65+AX66</f>
        <v>0</v>
      </c>
      <c r="AR56" s="6"/>
      <c r="AV56" s="6"/>
      <c r="AW56" s="93">
        <f t="shared" si="7"/>
        <v>0</v>
      </c>
      <c r="AX56" s="98">
        <f t="shared" si="8"/>
        <v>0</v>
      </c>
      <c r="AZ56" s="6"/>
      <c r="BA56" s="6"/>
      <c r="BB56" s="6"/>
      <c r="BC56" s="6"/>
      <c r="BD56" s="6"/>
      <c r="BE56" s="6"/>
      <c r="BF56" s="6"/>
      <c r="BH56" s="58" t="s">
        <v>142</v>
      </c>
      <c r="BI56" s="56">
        <f>AQ63*1</f>
        <v>0</v>
      </c>
      <c r="BJ56" s="56">
        <f>BK56-BI56</f>
        <v>1</v>
      </c>
      <c r="BK56" s="240">
        <v>1</v>
      </c>
      <c r="BL56" s="240"/>
    </row>
    <row r="57" spans="1:245" x14ac:dyDescent="0.2">
      <c r="B57" s="182"/>
      <c r="C57" s="473"/>
      <c r="D57" s="496"/>
      <c r="E57" s="454"/>
      <c r="F57" s="357"/>
      <c r="G57" s="357"/>
      <c r="H57" s="478"/>
      <c r="I57" s="130">
        <v>4</v>
      </c>
      <c r="J57" s="129"/>
      <c r="K57" s="308"/>
      <c r="L57" s="308"/>
      <c r="M57" s="308"/>
      <c r="N57" s="308"/>
      <c r="O57" s="7"/>
      <c r="P57" s="411"/>
      <c r="Q57" s="357"/>
      <c r="R57" s="357"/>
      <c r="S57" s="7"/>
      <c r="T57" s="130">
        <v>4</v>
      </c>
      <c r="U57" s="129"/>
      <c r="V57" s="130">
        <v>4</v>
      </c>
      <c r="W57" s="150"/>
      <c r="X57" s="7"/>
      <c r="Y57" s="63" t="s">
        <v>97</v>
      </c>
      <c r="Z57" s="61"/>
      <c r="AA57" s="424"/>
      <c r="AB57" s="418"/>
      <c r="AC57" s="7"/>
      <c r="AD57" s="40" t="s">
        <v>68</v>
      </c>
      <c r="AE57" s="106">
        <v>4</v>
      </c>
      <c r="AF57" s="225"/>
      <c r="AG57" s="9" t="s">
        <v>83</v>
      </c>
      <c r="AH57" s="106">
        <v>9</v>
      </c>
      <c r="AI57" s="225"/>
      <c r="AJ57" s="400"/>
      <c r="AK57" s="401"/>
      <c r="AL57" s="395"/>
      <c r="AM57" s="6"/>
      <c r="AN57" s="408"/>
      <c r="AO57" s="6"/>
      <c r="AP57" s="49" t="s">
        <v>117</v>
      </c>
      <c r="AQ57" s="56">
        <f>AQ56*1/AQ55</f>
        <v>0</v>
      </c>
      <c r="AR57" s="6"/>
      <c r="AV57" s="6"/>
      <c r="AW57" s="93">
        <f t="shared" si="7"/>
        <v>0</v>
      </c>
      <c r="AX57" s="98">
        <f t="shared" si="8"/>
        <v>0</v>
      </c>
      <c r="AZ57" s="6"/>
      <c r="BA57" s="5"/>
      <c r="BB57" s="5"/>
      <c r="BC57" s="5"/>
      <c r="BD57" s="5"/>
      <c r="BE57" s="5"/>
      <c r="BF57" s="5"/>
    </row>
    <row r="58" spans="1:245" ht="22.15" customHeight="1" x14ac:dyDescent="0.2">
      <c r="B58" s="182"/>
      <c r="C58" s="473"/>
      <c r="D58" s="496"/>
      <c r="E58" s="454"/>
      <c r="F58" s="357"/>
      <c r="G58" s="357"/>
      <c r="H58" s="478"/>
      <c r="I58" s="130">
        <v>5</v>
      </c>
      <c r="J58" s="129"/>
      <c r="K58" s="309"/>
      <c r="L58" s="309"/>
      <c r="M58" s="309"/>
      <c r="N58" s="309"/>
      <c r="O58" s="7"/>
      <c r="P58" s="411"/>
      <c r="Q58" s="357"/>
      <c r="R58" s="357"/>
      <c r="S58" s="7"/>
      <c r="T58" s="130">
        <v>5</v>
      </c>
      <c r="U58" s="129"/>
      <c r="V58" s="130">
        <v>5</v>
      </c>
      <c r="W58" s="150"/>
      <c r="X58" s="7"/>
      <c r="Y58" s="50" t="s">
        <v>98</v>
      </c>
      <c r="Z58" s="60"/>
      <c r="AA58" s="428" t="s">
        <v>127</v>
      </c>
      <c r="AB58" s="425" t="s">
        <v>26</v>
      </c>
      <c r="AC58" s="7"/>
      <c r="AD58" s="41" t="s">
        <v>69</v>
      </c>
      <c r="AE58" s="226">
        <v>5</v>
      </c>
      <c r="AF58" s="224"/>
      <c r="AG58" s="38" t="s">
        <v>84</v>
      </c>
      <c r="AH58" s="226">
        <v>10</v>
      </c>
      <c r="AI58" s="224"/>
      <c r="AJ58" s="402" t="s">
        <v>109</v>
      </c>
      <c r="AK58" s="403" t="s">
        <v>27</v>
      </c>
      <c r="AL58" s="388" t="s">
        <v>28</v>
      </c>
      <c r="AM58" s="6"/>
      <c r="AN58" s="408"/>
      <c r="AO58" s="6"/>
      <c r="AP58" s="57" t="s">
        <v>118</v>
      </c>
      <c r="AQ58" s="55">
        <v>13</v>
      </c>
      <c r="AR58" s="6"/>
      <c r="AV58" s="6"/>
      <c r="AW58" s="93">
        <f t="shared" si="7"/>
        <v>0</v>
      </c>
      <c r="AX58" s="98">
        <f t="shared" si="8"/>
        <v>0</v>
      </c>
      <c r="AZ58" s="6"/>
      <c r="BA58" s="6"/>
      <c r="BB58" s="6"/>
      <c r="BC58" s="6"/>
      <c r="BD58" s="6"/>
      <c r="BE58" s="6"/>
      <c r="BF58" s="6"/>
    </row>
    <row r="59" spans="1:245" ht="22.15" customHeight="1" x14ac:dyDescent="0.2">
      <c r="B59" s="182"/>
      <c r="C59" s="473"/>
      <c r="D59" s="496"/>
      <c r="E59" s="454"/>
      <c r="F59" s="357"/>
      <c r="G59" s="357"/>
      <c r="H59" s="478"/>
      <c r="I59" s="130">
        <v>6</v>
      </c>
      <c r="J59" s="129"/>
      <c r="K59" s="309"/>
      <c r="L59" s="309"/>
      <c r="M59" s="309"/>
      <c r="N59" s="309"/>
      <c r="O59" s="7"/>
      <c r="P59" s="411"/>
      <c r="Q59" s="357"/>
      <c r="R59" s="357"/>
      <c r="S59" s="7"/>
      <c r="T59" s="130">
        <v>6</v>
      </c>
      <c r="U59" s="129"/>
      <c r="V59" s="130">
        <v>6</v>
      </c>
      <c r="W59" s="150"/>
      <c r="X59" s="7"/>
      <c r="Y59" s="50" t="s">
        <v>99</v>
      </c>
      <c r="Z59" s="60"/>
      <c r="AA59" s="429"/>
      <c r="AB59" s="426"/>
      <c r="AC59" s="7"/>
      <c r="AD59" s="40" t="s">
        <v>70</v>
      </c>
      <c r="AE59" s="106">
        <v>6</v>
      </c>
      <c r="AF59" s="225"/>
      <c r="AG59" s="26" t="s">
        <v>85</v>
      </c>
      <c r="AH59" s="106">
        <v>10</v>
      </c>
      <c r="AI59" s="225"/>
      <c r="AJ59" s="393"/>
      <c r="AK59" s="396"/>
      <c r="AL59" s="389"/>
      <c r="AM59" s="6"/>
      <c r="AN59" s="408"/>
      <c r="AO59" s="6"/>
      <c r="AP59" s="57" t="s">
        <v>120</v>
      </c>
      <c r="AQ59" s="55">
        <f>AA53*1</f>
        <v>0</v>
      </c>
      <c r="AR59" s="6"/>
      <c r="AV59" s="6"/>
      <c r="AW59" s="93">
        <f t="shared" si="7"/>
        <v>0</v>
      </c>
      <c r="AX59" s="98">
        <f t="shared" si="8"/>
        <v>0</v>
      </c>
      <c r="AZ59" s="6"/>
      <c r="BA59" s="6"/>
      <c r="BB59" s="6"/>
      <c r="BC59" s="6"/>
      <c r="BD59" s="6"/>
      <c r="BE59" s="6"/>
      <c r="BF59" s="6"/>
    </row>
    <row r="60" spans="1:245" ht="22.15" customHeight="1" x14ac:dyDescent="0.2">
      <c r="B60" s="182"/>
      <c r="C60" s="473"/>
      <c r="D60" s="496"/>
      <c r="E60" s="454"/>
      <c r="F60" s="357"/>
      <c r="G60" s="357"/>
      <c r="H60" s="478"/>
      <c r="I60" s="130">
        <v>7</v>
      </c>
      <c r="J60" s="129"/>
      <c r="K60" s="309"/>
      <c r="L60" s="309"/>
      <c r="M60" s="309"/>
      <c r="N60" s="309"/>
      <c r="O60" s="7"/>
      <c r="P60" s="412"/>
      <c r="Q60" s="414"/>
      <c r="R60" s="414"/>
      <c r="S60" s="7"/>
      <c r="T60" s="130">
        <v>7</v>
      </c>
      <c r="U60" s="129"/>
      <c r="V60" s="130">
        <v>7</v>
      </c>
      <c r="W60" s="150"/>
      <c r="X60" s="7"/>
      <c r="Y60" s="51" t="s">
        <v>122</v>
      </c>
      <c r="Z60" s="60"/>
      <c r="AA60" s="430"/>
      <c r="AB60" s="427"/>
      <c r="AC60" s="7"/>
      <c r="AD60" s="47" t="s">
        <v>71</v>
      </c>
      <c r="AE60" s="226">
        <v>7</v>
      </c>
      <c r="AF60" s="227"/>
      <c r="AG60" s="48" t="s">
        <v>86</v>
      </c>
      <c r="AH60" s="226">
        <v>10</v>
      </c>
      <c r="AI60" s="227"/>
      <c r="AJ60" s="394"/>
      <c r="AK60" s="397"/>
      <c r="AL60" s="390"/>
      <c r="AM60" s="6"/>
      <c r="AN60" s="408"/>
      <c r="AO60" s="6"/>
      <c r="AP60" s="57" t="s">
        <v>121</v>
      </c>
      <c r="AQ60" s="56">
        <f>AQ59*1/AQ58</f>
        <v>0</v>
      </c>
      <c r="AR60" s="6"/>
      <c r="AV60" s="6"/>
      <c r="AW60" s="93">
        <f t="shared" si="7"/>
        <v>0</v>
      </c>
      <c r="AX60" s="98">
        <f t="shared" si="8"/>
        <v>0</v>
      </c>
      <c r="AZ60" s="6"/>
      <c r="BA60" s="6"/>
      <c r="BB60" s="6"/>
      <c r="BC60" s="6"/>
      <c r="BD60" s="6"/>
      <c r="BE60" s="6"/>
      <c r="BF60" s="6"/>
    </row>
    <row r="61" spans="1:245" ht="22.15" customHeight="1" x14ac:dyDescent="0.2">
      <c r="B61" s="182"/>
      <c r="C61" s="473"/>
      <c r="D61" s="496"/>
      <c r="E61" s="454"/>
      <c r="F61" s="357"/>
      <c r="G61" s="357"/>
      <c r="H61" s="478"/>
      <c r="I61" s="130">
        <v>8</v>
      </c>
      <c r="J61" s="129"/>
      <c r="K61" s="309"/>
      <c r="L61" s="309"/>
      <c r="M61" s="309"/>
      <c r="N61" s="309"/>
      <c r="O61" s="7"/>
      <c r="P61" s="415" t="s">
        <v>82</v>
      </c>
      <c r="Q61" s="356"/>
      <c r="R61" s="356"/>
      <c r="S61" s="7"/>
      <c r="T61" s="130">
        <v>8</v>
      </c>
      <c r="U61" s="129"/>
      <c r="V61" s="130">
        <v>8</v>
      </c>
      <c r="W61" s="150"/>
      <c r="X61" s="7"/>
      <c r="Y61" s="63" t="s">
        <v>123</v>
      </c>
      <c r="Z61" s="61"/>
      <c r="AA61" s="447" t="s">
        <v>128</v>
      </c>
      <c r="AB61" s="446" t="s">
        <v>29</v>
      </c>
      <c r="AC61" s="7"/>
      <c r="AD61" s="40" t="s">
        <v>72</v>
      </c>
      <c r="AE61" s="106">
        <v>7</v>
      </c>
      <c r="AF61" s="225"/>
      <c r="AG61" s="26" t="s">
        <v>87</v>
      </c>
      <c r="AH61" s="106">
        <v>7</v>
      </c>
      <c r="AI61" s="225"/>
      <c r="AJ61" s="391" t="s">
        <v>110</v>
      </c>
      <c r="AK61" s="398" t="s">
        <v>30</v>
      </c>
      <c r="AL61" s="347" t="s">
        <v>31</v>
      </c>
      <c r="AM61" s="6"/>
      <c r="AN61" s="408"/>
      <c r="AO61" s="6"/>
      <c r="AP61" s="58" t="s">
        <v>113</v>
      </c>
      <c r="AQ61" s="244">
        <f>AQ55*13</f>
        <v>2340</v>
      </c>
      <c r="AR61" s="6"/>
      <c r="AV61" s="6"/>
      <c r="AW61" s="93">
        <f t="shared" si="7"/>
        <v>0</v>
      </c>
      <c r="AX61" s="98">
        <f t="shared" si="8"/>
        <v>0</v>
      </c>
      <c r="AZ61" s="6"/>
      <c r="BA61" s="6"/>
      <c r="BB61" s="6"/>
      <c r="BC61" s="6"/>
      <c r="BD61" s="6"/>
      <c r="BE61" s="6"/>
      <c r="BF61" s="6"/>
    </row>
    <row r="62" spans="1:245" ht="22.15" customHeight="1" x14ac:dyDescent="0.2">
      <c r="B62" s="182"/>
      <c r="C62" s="473"/>
      <c r="D62" s="496"/>
      <c r="E62" s="454"/>
      <c r="F62" s="357"/>
      <c r="G62" s="357"/>
      <c r="H62" s="478"/>
      <c r="I62" s="130">
        <v>9</v>
      </c>
      <c r="J62" s="129"/>
      <c r="K62" s="309"/>
      <c r="L62" s="309"/>
      <c r="M62" s="309"/>
      <c r="N62" s="309"/>
      <c r="O62" s="7"/>
      <c r="P62" s="411"/>
      <c r="Q62" s="357"/>
      <c r="R62" s="357"/>
      <c r="S62" s="7"/>
      <c r="T62" s="130">
        <v>9</v>
      </c>
      <c r="U62" s="129"/>
      <c r="V62" s="130">
        <v>9</v>
      </c>
      <c r="W62" s="151"/>
      <c r="X62" s="7"/>
      <c r="Y62" s="63" t="s">
        <v>100</v>
      </c>
      <c r="Z62" s="61"/>
      <c r="AA62" s="424"/>
      <c r="AB62" s="418"/>
      <c r="AC62" s="7"/>
      <c r="AD62" s="41" t="s">
        <v>73</v>
      </c>
      <c r="AE62" s="226">
        <v>8</v>
      </c>
      <c r="AF62" s="224"/>
      <c r="AG62" s="38" t="s">
        <v>88</v>
      </c>
      <c r="AH62" s="226">
        <v>5</v>
      </c>
      <c r="AI62" s="224"/>
      <c r="AJ62" s="400"/>
      <c r="AK62" s="401"/>
      <c r="AL62" s="395"/>
      <c r="AM62" s="6"/>
      <c r="AN62" s="408"/>
      <c r="AO62" s="6"/>
      <c r="AP62" s="58" t="s">
        <v>114</v>
      </c>
      <c r="AQ62" s="244">
        <f>AQ56*AA53</f>
        <v>0</v>
      </c>
      <c r="AR62" s="6"/>
      <c r="AV62" s="6"/>
      <c r="AW62" s="93">
        <f t="shared" si="7"/>
        <v>0</v>
      </c>
      <c r="AX62" s="98">
        <f t="shared" si="8"/>
        <v>0</v>
      </c>
      <c r="AZ62" s="6"/>
      <c r="BA62" s="6"/>
      <c r="BB62" s="6"/>
      <c r="BC62" s="6"/>
      <c r="BD62" s="6"/>
      <c r="BE62" s="6"/>
      <c r="BF62" s="6"/>
    </row>
    <row r="63" spans="1:245" ht="22.15" customHeight="1" thickBot="1" x14ac:dyDescent="0.25">
      <c r="B63" s="182"/>
      <c r="C63" s="473"/>
      <c r="D63" s="496"/>
      <c r="E63" s="454"/>
      <c r="F63" s="357"/>
      <c r="G63" s="357"/>
      <c r="H63" s="478"/>
      <c r="I63" s="130">
        <v>10</v>
      </c>
      <c r="J63" s="129"/>
      <c r="K63" s="309"/>
      <c r="L63" s="309"/>
      <c r="M63" s="309"/>
      <c r="N63" s="309"/>
      <c r="O63" s="7"/>
      <c r="P63" s="411"/>
      <c r="Q63" s="357"/>
      <c r="R63" s="357"/>
      <c r="S63" s="7"/>
      <c r="T63" s="130">
        <v>10</v>
      </c>
      <c r="U63" s="129"/>
      <c r="V63" s="130">
        <v>10</v>
      </c>
      <c r="W63" s="151"/>
      <c r="X63" s="7"/>
      <c r="Y63" s="50" t="s">
        <v>101</v>
      </c>
      <c r="Z63" s="60"/>
      <c r="AA63" s="428" t="s">
        <v>129</v>
      </c>
      <c r="AB63" s="425" t="s">
        <v>32</v>
      </c>
      <c r="AC63" s="7"/>
      <c r="AD63" s="40" t="s">
        <v>74</v>
      </c>
      <c r="AE63" s="106">
        <v>8</v>
      </c>
      <c r="AF63" s="225"/>
      <c r="AG63" s="26" t="s">
        <v>89</v>
      </c>
      <c r="AH63" s="106">
        <v>7</v>
      </c>
      <c r="AI63" s="225"/>
      <c r="AJ63" s="393" t="s">
        <v>111</v>
      </c>
      <c r="AK63" s="396" t="s">
        <v>33</v>
      </c>
      <c r="AL63" s="389" t="s">
        <v>34</v>
      </c>
      <c r="AM63" s="6"/>
      <c r="AN63" s="408"/>
      <c r="AO63" s="6"/>
      <c r="AP63" s="237" t="s">
        <v>119</v>
      </c>
      <c r="AQ63" s="238">
        <f>AQ62*1/AQ61</f>
        <v>0</v>
      </c>
      <c r="AR63" s="6"/>
      <c r="AV63" s="6"/>
      <c r="AW63" s="93">
        <f t="shared" si="7"/>
        <v>0</v>
      </c>
      <c r="AX63" s="98">
        <f t="shared" si="8"/>
        <v>0</v>
      </c>
      <c r="AZ63" s="6"/>
      <c r="BA63" s="6"/>
      <c r="BB63" s="6"/>
      <c r="BC63" s="6"/>
      <c r="BD63" s="6"/>
      <c r="BE63" s="6"/>
      <c r="BF63" s="6"/>
    </row>
    <row r="64" spans="1:245" ht="22.15" customHeight="1" x14ac:dyDescent="0.2">
      <c r="B64" s="182"/>
      <c r="C64" s="473"/>
      <c r="D64" s="496"/>
      <c r="E64" s="454"/>
      <c r="F64" s="357"/>
      <c r="G64" s="357"/>
      <c r="H64" s="478"/>
      <c r="I64" s="130">
        <v>11</v>
      </c>
      <c r="J64" s="129"/>
      <c r="K64" s="309"/>
      <c r="L64" s="309"/>
      <c r="M64" s="309"/>
      <c r="N64" s="309"/>
      <c r="O64" s="7"/>
      <c r="P64" s="411"/>
      <c r="Q64" s="357"/>
      <c r="R64" s="357"/>
      <c r="S64" s="7"/>
      <c r="T64" s="130">
        <v>11</v>
      </c>
      <c r="U64" s="129"/>
      <c r="V64" s="130">
        <v>11</v>
      </c>
      <c r="W64" s="151"/>
      <c r="X64" s="7"/>
      <c r="Y64" s="50" t="s">
        <v>102</v>
      </c>
      <c r="Z64" s="60"/>
      <c r="AA64" s="430"/>
      <c r="AB64" s="427"/>
      <c r="AC64" s="7"/>
      <c r="AD64" s="42" t="s">
        <v>75</v>
      </c>
      <c r="AE64" s="226">
        <v>9</v>
      </c>
      <c r="AF64" s="228"/>
      <c r="AG64" s="38" t="s">
        <v>90</v>
      </c>
      <c r="AH64" s="226">
        <v>6</v>
      </c>
      <c r="AI64" s="228"/>
      <c r="AJ64" s="394"/>
      <c r="AK64" s="397"/>
      <c r="AL64" s="390"/>
      <c r="AM64" s="6"/>
      <c r="AN64" s="408"/>
      <c r="AO64" s="6"/>
      <c r="AP64" s="2"/>
      <c r="AQ64" s="6"/>
      <c r="AR64" s="6"/>
      <c r="AV64" s="6"/>
      <c r="AW64" s="93">
        <f t="shared" si="7"/>
        <v>0</v>
      </c>
      <c r="AX64" s="98">
        <f t="shared" si="8"/>
        <v>0</v>
      </c>
      <c r="AZ64" s="6"/>
      <c r="BA64" s="6"/>
      <c r="BB64" s="6"/>
      <c r="BC64" s="6"/>
      <c r="BD64" s="6"/>
      <c r="BE64" s="6"/>
      <c r="BF64" s="6"/>
    </row>
    <row r="65" spans="1:245" ht="22.15" customHeight="1" x14ac:dyDescent="0.2">
      <c r="B65" s="182"/>
      <c r="C65" s="473"/>
      <c r="D65" s="496"/>
      <c r="E65" s="454"/>
      <c r="F65" s="357"/>
      <c r="G65" s="357"/>
      <c r="H65" s="478"/>
      <c r="I65" s="130">
        <v>12</v>
      </c>
      <c r="J65" s="129"/>
      <c r="K65" s="309"/>
      <c r="L65" s="309"/>
      <c r="M65" s="309"/>
      <c r="N65" s="309"/>
      <c r="O65" s="7"/>
      <c r="P65" s="411"/>
      <c r="Q65" s="357"/>
      <c r="R65" s="357"/>
      <c r="S65" s="7"/>
      <c r="T65" s="130">
        <v>12</v>
      </c>
      <c r="U65" s="129"/>
      <c r="V65" s="130">
        <v>12</v>
      </c>
      <c r="W65" s="151"/>
      <c r="X65" s="7"/>
      <c r="Y65" s="63" t="s">
        <v>103</v>
      </c>
      <c r="Z65" s="66"/>
      <c r="AA65" s="432" t="s">
        <v>130</v>
      </c>
      <c r="AB65" s="417" t="s">
        <v>35</v>
      </c>
      <c r="AC65" s="7"/>
      <c r="AD65" s="43" t="s">
        <v>76</v>
      </c>
      <c r="AE65" s="106">
        <v>8</v>
      </c>
      <c r="AF65" s="225"/>
      <c r="AG65" s="26" t="s">
        <v>91</v>
      </c>
      <c r="AH65" s="106">
        <v>9</v>
      </c>
      <c r="AI65" s="225"/>
      <c r="AJ65" s="391" t="s">
        <v>112</v>
      </c>
      <c r="AK65" s="398" t="s">
        <v>36</v>
      </c>
      <c r="AL65" s="347" t="s">
        <v>37</v>
      </c>
      <c r="AM65" s="6"/>
      <c r="AN65" s="408"/>
      <c r="AO65" s="6"/>
      <c r="AP65" s="2"/>
      <c r="AQ65" s="6"/>
      <c r="AR65" s="6"/>
      <c r="AV65" s="6"/>
      <c r="AW65" s="93">
        <f t="shared" si="7"/>
        <v>0</v>
      </c>
      <c r="AX65" s="98">
        <f t="shared" si="8"/>
        <v>0</v>
      </c>
      <c r="AZ65" s="6"/>
      <c r="BA65" s="6"/>
      <c r="BB65" s="6"/>
      <c r="BC65" s="6"/>
      <c r="BD65" s="6"/>
      <c r="BE65" s="6"/>
      <c r="BF65" s="6"/>
    </row>
    <row r="66" spans="1:245" ht="21.95" customHeight="1" thickBot="1" x14ac:dyDescent="0.25">
      <c r="B66" s="183"/>
      <c r="C66" s="474"/>
      <c r="D66" s="497"/>
      <c r="E66" s="455"/>
      <c r="F66" s="358"/>
      <c r="G66" s="358"/>
      <c r="H66" s="479"/>
      <c r="I66" s="184">
        <v>13</v>
      </c>
      <c r="J66" s="139"/>
      <c r="K66" s="310"/>
      <c r="L66" s="310"/>
      <c r="M66" s="310"/>
      <c r="N66" s="310"/>
      <c r="O66" s="7"/>
      <c r="P66" s="416"/>
      <c r="Q66" s="358"/>
      <c r="R66" s="358"/>
      <c r="S66" s="7"/>
      <c r="T66" s="184">
        <v>13</v>
      </c>
      <c r="U66" s="139"/>
      <c r="V66" s="184">
        <v>13</v>
      </c>
      <c r="W66" s="152"/>
      <c r="X66" s="7"/>
      <c r="Y66" s="64" t="s">
        <v>104</v>
      </c>
      <c r="Z66" s="67"/>
      <c r="AA66" s="433"/>
      <c r="AB66" s="431"/>
      <c r="AC66" s="7"/>
      <c r="AD66" s="44" t="s">
        <v>77</v>
      </c>
      <c r="AE66" s="229">
        <v>5</v>
      </c>
      <c r="AF66" s="230"/>
      <c r="AG66" s="25" t="s">
        <v>92</v>
      </c>
      <c r="AH66" s="229">
        <v>10</v>
      </c>
      <c r="AI66" s="230"/>
      <c r="AJ66" s="392"/>
      <c r="AK66" s="399"/>
      <c r="AL66" s="348"/>
      <c r="AM66" s="6"/>
      <c r="AN66" s="409"/>
      <c r="AO66" s="6"/>
      <c r="AP66" s="2"/>
      <c r="AQ66" s="6"/>
      <c r="AR66" s="6"/>
      <c r="AV66" s="6"/>
      <c r="AW66" s="93">
        <f t="shared" si="7"/>
        <v>0</v>
      </c>
      <c r="AX66" s="98">
        <f t="shared" si="8"/>
        <v>0</v>
      </c>
      <c r="AZ66" s="6"/>
      <c r="BA66" s="6"/>
      <c r="BB66" s="6"/>
      <c r="BC66" s="6"/>
      <c r="BD66" s="6"/>
      <c r="BE66" s="6"/>
      <c r="BF66" s="6"/>
    </row>
    <row r="67" spans="1:245" s="18" customFormat="1" ht="5.0999999999999996" customHeight="1" thickBot="1" x14ac:dyDescent="0.25">
      <c r="A67" s="12"/>
      <c r="B67" s="35"/>
      <c r="C67" s="177"/>
      <c r="D67" s="135"/>
      <c r="E67" s="137"/>
      <c r="F67" s="23"/>
      <c r="G67" s="23"/>
      <c r="H67" s="23"/>
      <c r="I67" s="178"/>
      <c r="J67" s="23"/>
      <c r="K67" s="11"/>
      <c r="L67" s="11"/>
      <c r="M67" s="11"/>
      <c r="N67" s="11"/>
      <c r="O67" s="7"/>
      <c r="P67" s="193"/>
      <c r="Q67" s="23"/>
      <c r="R67" s="23"/>
      <c r="S67" s="7"/>
      <c r="T67" s="178"/>
      <c r="U67" s="23"/>
      <c r="V67" s="178"/>
      <c r="W67" s="23"/>
      <c r="X67" s="7"/>
      <c r="Y67" s="13"/>
      <c r="Z67" s="34"/>
      <c r="AA67" s="15"/>
      <c r="AB67" s="14"/>
      <c r="AC67" s="7"/>
      <c r="AD67" s="10"/>
      <c r="AE67" s="210"/>
      <c r="AF67" s="211"/>
      <c r="AG67" s="10"/>
      <c r="AH67" s="210"/>
      <c r="AI67" s="211"/>
      <c r="AJ67" s="16"/>
      <c r="AK67" s="7"/>
      <c r="AL67" s="17"/>
      <c r="AM67" s="10"/>
      <c r="AN67" s="35"/>
      <c r="AO67" s="10"/>
      <c r="AQ67" s="243"/>
      <c r="AR67" s="10"/>
      <c r="AT67" s="24"/>
      <c r="AU67" s="78"/>
      <c r="AV67" s="10"/>
      <c r="AW67" s="93"/>
      <c r="AX67" s="95"/>
      <c r="AZ67" s="10"/>
      <c r="BA67" s="10"/>
      <c r="BB67" s="10"/>
      <c r="BC67" s="10"/>
      <c r="BD67" s="10"/>
      <c r="BE67" s="10"/>
      <c r="BF67" s="10"/>
      <c r="BH67" s="209"/>
    </row>
    <row r="68" spans="1:245" ht="39.950000000000003" customHeight="1" thickBot="1" x14ac:dyDescent="0.25">
      <c r="B68" s="165"/>
      <c r="C68" s="166"/>
      <c r="D68" s="465" t="s">
        <v>0</v>
      </c>
      <c r="E68" s="376" t="s">
        <v>11</v>
      </c>
      <c r="F68" s="467" t="s">
        <v>12</v>
      </c>
      <c r="G68" s="467" t="s">
        <v>10</v>
      </c>
      <c r="H68" s="467" t="s">
        <v>15</v>
      </c>
      <c r="I68" s="469" t="s">
        <v>178</v>
      </c>
      <c r="J68" s="470"/>
      <c r="K68" s="376" t="s">
        <v>2</v>
      </c>
      <c r="L68" s="376" t="s">
        <v>3</v>
      </c>
      <c r="M68" s="376" t="s">
        <v>4</v>
      </c>
      <c r="N68" s="376" t="s">
        <v>5</v>
      </c>
      <c r="O68" s="7"/>
      <c r="P68" s="376" t="s">
        <v>1</v>
      </c>
      <c r="Q68" s="368" t="s">
        <v>8</v>
      </c>
      <c r="R68" s="370" t="s">
        <v>9</v>
      </c>
      <c r="T68" s="364" t="s">
        <v>14</v>
      </c>
      <c r="U68" s="365"/>
      <c r="V68" s="378" t="s">
        <v>13</v>
      </c>
      <c r="W68" s="379"/>
      <c r="Y68" s="231" t="s">
        <v>106</v>
      </c>
      <c r="Z68" s="33"/>
      <c r="AA68" s="232" t="s">
        <v>17</v>
      </c>
      <c r="AB68" s="419" t="s">
        <v>6</v>
      </c>
      <c r="AD68" s="215" t="s">
        <v>124</v>
      </c>
      <c r="AE68" s="216"/>
      <c r="AF68" s="217"/>
      <c r="AG68" s="216"/>
      <c r="AH68" s="216"/>
      <c r="AI68" s="217"/>
      <c r="AJ68" s="216"/>
      <c r="AK68" s="216"/>
      <c r="AL68" s="218"/>
      <c r="AM68" s="2"/>
      <c r="AN68" s="62" t="s">
        <v>182</v>
      </c>
      <c r="AO68" s="2"/>
      <c r="AP68" s="508" t="s">
        <v>183</v>
      </c>
      <c r="AQ68" s="509"/>
      <c r="AR68" s="2"/>
      <c r="AV68" s="2"/>
      <c r="AW68" s="99"/>
      <c r="AX68" s="97"/>
      <c r="AZ68" s="2"/>
      <c r="BA68" s="2"/>
      <c r="BB68" s="2"/>
      <c r="BC68" s="2"/>
      <c r="BD68" s="2"/>
      <c r="BE68" s="2"/>
      <c r="BF68" s="2"/>
      <c r="IK68" s="2"/>
    </row>
    <row r="69" spans="1:245" ht="20.100000000000001" customHeight="1" thickBot="1" x14ac:dyDescent="0.25">
      <c r="B69" s="168"/>
      <c r="C69" s="169"/>
      <c r="D69" s="466"/>
      <c r="E69" s="377"/>
      <c r="F69" s="468"/>
      <c r="G69" s="468"/>
      <c r="H69" s="468"/>
      <c r="I69" s="471"/>
      <c r="J69" s="472"/>
      <c r="K69" s="377"/>
      <c r="L69" s="377"/>
      <c r="M69" s="377"/>
      <c r="N69" s="377"/>
      <c r="P69" s="377"/>
      <c r="Q69" s="369"/>
      <c r="R69" s="371"/>
      <c r="S69" s="46"/>
      <c r="T69" s="366"/>
      <c r="U69" s="367"/>
      <c r="V69" s="380"/>
      <c r="W69" s="381"/>
      <c r="X69" s="46"/>
      <c r="Y69" s="37" t="s">
        <v>105</v>
      </c>
      <c r="Z69" s="102"/>
      <c r="AA69" s="8">
        <f>SUM(Z70:Z82)</f>
        <v>0</v>
      </c>
      <c r="AB69" s="420"/>
      <c r="AC69" s="46"/>
      <c r="AD69" s="221" t="s">
        <v>131</v>
      </c>
      <c r="AE69" s="53"/>
      <c r="AF69" s="54"/>
      <c r="AG69" s="53"/>
      <c r="AH69" s="53"/>
      <c r="AI69" s="54"/>
      <c r="AJ69" s="222" t="s">
        <v>17</v>
      </c>
      <c r="AK69" s="196" t="s">
        <v>125</v>
      </c>
      <c r="AL69" s="156" t="s">
        <v>93</v>
      </c>
      <c r="AM69" s="2"/>
      <c r="AN69" s="385"/>
      <c r="AO69" s="2"/>
      <c r="AP69" s="69" t="s">
        <v>136</v>
      </c>
      <c r="AQ69" s="70">
        <v>5</v>
      </c>
      <c r="AR69" s="2"/>
      <c r="AV69" s="2"/>
      <c r="AW69" s="93"/>
      <c r="AX69" s="93"/>
      <c r="AZ69" s="2"/>
      <c r="BA69" s="2"/>
      <c r="BB69" s="2"/>
      <c r="BC69" s="2"/>
      <c r="BD69" s="2"/>
      <c r="BE69" s="2"/>
      <c r="BF69" s="2"/>
      <c r="IK69" s="2"/>
    </row>
    <row r="70" spans="1:245" ht="24" x14ac:dyDescent="0.2">
      <c r="B70" s="91"/>
      <c r="C70" s="170"/>
      <c r="D70" s="483"/>
      <c r="E70" s="437"/>
      <c r="F70" s="362"/>
      <c r="G70" s="362"/>
      <c r="H70" s="362"/>
      <c r="I70" s="171">
        <v>1</v>
      </c>
      <c r="J70" s="141"/>
      <c r="K70" s="303"/>
      <c r="L70" s="303"/>
      <c r="M70" s="303"/>
      <c r="N70" s="303"/>
      <c r="O70" s="46"/>
      <c r="P70" s="440" t="s">
        <v>81</v>
      </c>
      <c r="Q70" s="362"/>
      <c r="R70" s="362"/>
      <c r="S70" s="7"/>
      <c r="T70" s="171">
        <v>1</v>
      </c>
      <c r="U70" s="141"/>
      <c r="V70" s="171">
        <v>1</v>
      </c>
      <c r="W70" s="145"/>
      <c r="X70" s="7"/>
      <c r="Y70" s="31" t="s">
        <v>94</v>
      </c>
      <c r="Z70" s="65"/>
      <c r="AA70" s="445" t="s">
        <v>20</v>
      </c>
      <c r="AB70" s="444" t="s">
        <v>19</v>
      </c>
      <c r="AC70" s="7"/>
      <c r="AD70" s="52" t="s">
        <v>160</v>
      </c>
      <c r="AE70" s="223">
        <v>1</v>
      </c>
      <c r="AF70" s="224"/>
      <c r="AG70" s="39" t="s">
        <v>78</v>
      </c>
      <c r="AH70" s="223">
        <v>7</v>
      </c>
      <c r="AI70" s="224"/>
      <c r="AJ70" s="393" t="s">
        <v>107</v>
      </c>
      <c r="AK70" s="396" t="s">
        <v>21</v>
      </c>
      <c r="AL70" s="389" t="s">
        <v>39</v>
      </c>
      <c r="AM70" s="6"/>
      <c r="AN70" s="386"/>
      <c r="AO70" s="6"/>
      <c r="AP70" s="49" t="s">
        <v>135</v>
      </c>
      <c r="AQ70" s="55">
        <v>26</v>
      </c>
      <c r="AR70" s="6"/>
      <c r="AV70" s="6"/>
      <c r="AW70" s="93">
        <f t="shared" ref="AW70:AW82" si="9">AE70*AF70</f>
        <v>0</v>
      </c>
      <c r="AX70" s="98">
        <f t="shared" ref="AX70:AX82" si="10">AH70*AI70</f>
        <v>0</v>
      </c>
      <c r="AZ70" s="6"/>
      <c r="BA70" s="6"/>
      <c r="BB70" s="6"/>
      <c r="BC70" s="6"/>
      <c r="BD70" s="6"/>
      <c r="BE70" s="6"/>
      <c r="BF70" s="6"/>
      <c r="BH70" s="68" t="s">
        <v>138</v>
      </c>
      <c r="BI70" s="56">
        <f>AQ73*1</f>
        <v>0</v>
      </c>
      <c r="BJ70" s="56">
        <f>BK70-BI70</f>
        <v>1</v>
      </c>
      <c r="BK70" s="240">
        <v>1</v>
      </c>
      <c r="BL70" s="240"/>
    </row>
    <row r="71" spans="1:245" ht="24" x14ac:dyDescent="0.2">
      <c r="B71" s="172"/>
      <c r="C71" s="475" t="s">
        <v>187</v>
      </c>
      <c r="D71" s="484"/>
      <c r="E71" s="438"/>
      <c r="F71" s="360"/>
      <c r="G71" s="360"/>
      <c r="H71" s="360"/>
      <c r="I71" s="173">
        <v>2</v>
      </c>
      <c r="J71" s="142"/>
      <c r="K71" s="304"/>
      <c r="L71" s="304"/>
      <c r="M71" s="304"/>
      <c r="N71" s="304"/>
      <c r="O71" s="7"/>
      <c r="P71" s="351"/>
      <c r="Q71" s="360"/>
      <c r="R71" s="360"/>
      <c r="S71" s="7"/>
      <c r="T71" s="173">
        <v>2</v>
      </c>
      <c r="U71" s="142"/>
      <c r="V71" s="173">
        <v>2</v>
      </c>
      <c r="W71" s="146"/>
      <c r="X71" s="7"/>
      <c r="Y71" s="50" t="s">
        <v>95</v>
      </c>
      <c r="Z71" s="59"/>
      <c r="AA71" s="430"/>
      <c r="AB71" s="427"/>
      <c r="AC71" s="7"/>
      <c r="AD71" s="40" t="s">
        <v>66</v>
      </c>
      <c r="AE71" s="106">
        <v>2</v>
      </c>
      <c r="AF71" s="225"/>
      <c r="AG71" s="9" t="s">
        <v>79</v>
      </c>
      <c r="AH71" s="106">
        <v>9</v>
      </c>
      <c r="AI71" s="225"/>
      <c r="AJ71" s="394"/>
      <c r="AK71" s="397"/>
      <c r="AL71" s="390"/>
      <c r="AM71" s="6"/>
      <c r="AN71" s="386"/>
      <c r="AO71" s="6"/>
      <c r="AP71" s="49" t="s">
        <v>115</v>
      </c>
      <c r="AQ71" s="55">
        <f>AE70+AE71+AE72+AE73+AE74+AE75+AE76+AE77+AE78+AE79+AE80+AE81+AE82+AH70+AH71+AH72+AH73+AH74+AH75+AH76+AH77+AH78+AH79+AH80+AH81+AH82</f>
        <v>180</v>
      </c>
      <c r="AR71" s="6"/>
      <c r="AV71" s="6"/>
      <c r="AW71" s="93">
        <f t="shared" si="9"/>
        <v>0</v>
      </c>
      <c r="AX71" s="98">
        <f t="shared" si="10"/>
        <v>0</v>
      </c>
      <c r="AZ71" s="6"/>
      <c r="BA71" s="6"/>
      <c r="BB71" s="6"/>
      <c r="BC71" s="6"/>
      <c r="BD71" s="6"/>
      <c r="BE71" s="6"/>
      <c r="BF71" s="6"/>
      <c r="BH71" s="57" t="s">
        <v>140</v>
      </c>
      <c r="BI71" s="56">
        <f>AQ76*1</f>
        <v>0</v>
      </c>
      <c r="BJ71" s="56">
        <f>BK71-BI71</f>
        <v>1</v>
      </c>
      <c r="BK71" s="240">
        <v>1</v>
      </c>
      <c r="BL71" s="240"/>
    </row>
    <row r="72" spans="1:245" x14ac:dyDescent="0.2">
      <c r="B72" s="174"/>
      <c r="C72" s="475"/>
      <c r="D72" s="484"/>
      <c r="E72" s="438"/>
      <c r="F72" s="360"/>
      <c r="G72" s="360"/>
      <c r="H72" s="360"/>
      <c r="I72" s="173">
        <v>3</v>
      </c>
      <c r="J72" s="142"/>
      <c r="K72" s="304"/>
      <c r="L72" s="304"/>
      <c r="M72" s="304"/>
      <c r="N72" s="304"/>
      <c r="O72" s="7"/>
      <c r="P72" s="351"/>
      <c r="Q72" s="360"/>
      <c r="R72" s="360"/>
      <c r="S72" s="7"/>
      <c r="T72" s="173">
        <v>3</v>
      </c>
      <c r="U72" s="142"/>
      <c r="V72" s="173">
        <v>3</v>
      </c>
      <c r="W72" s="146"/>
      <c r="X72" s="7"/>
      <c r="Y72" s="63" t="s">
        <v>96</v>
      </c>
      <c r="Z72" s="61"/>
      <c r="AA72" s="423" t="s">
        <v>23</v>
      </c>
      <c r="AB72" s="417" t="s">
        <v>22</v>
      </c>
      <c r="AC72" s="7"/>
      <c r="AD72" s="41" t="s">
        <v>67</v>
      </c>
      <c r="AE72" s="226">
        <v>3</v>
      </c>
      <c r="AF72" s="224"/>
      <c r="AG72" s="38" t="s">
        <v>80</v>
      </c>
      <c r="AH72" s="226">
        <v>8</v>
      </c>
      <c r="AI72" s="224"/>
      <c r="AJ72" s="391" t="s">
        <v>108</v>
      </c>
      <c r="AK72" s="398" t="s">
        <v>24</v>
      </c>
      <c r="AL72" s="347" t="s">
        <v>25</v>
      </c>
      <c r="AM72" s="6"/>
      <c r="AN72" s="386"/>
      <c r="AO72" s="6"/>
      <c r="AP72" s="49" t="s">
        <v>116</v>
      </c>
      <c r="AQ72" s="55">
        <f>AW70+AW71+AW72+AW73+AW74+AW75+AW76+AW77+AW78+AW79+AW80+AW81+AW82+AX70+AX71+AX72+AX73+AX74+AX75+AX76+AX77+AX78+AX79+AX80+AX81+AX82</f>
        <v>0</v>
      </c>
      <c r="AR72" s="6"/>
      <c r="AV72" s="6"/>
      <c r="AW72" s="93">
        <f t="shared" si="9"/>
        <v>0</v>
      </c>
      <c r="AX72" s="98">
        <f t="shared" si="10"/>
        <v>0</v>
      </c>
      <c r="AZ72" s="6"/>
      <c r="BA72" s="6"/>
      <c r="BB72" s="6"/>
      <c r="BC72" s="6"/>
      <c r="BD72" s="6"/>
      <c r="BE72" s="6"/>
      <c r="BF72" s="6"/>
      <c r="BH72" s="58" t="s">
        <v>142</v>
      </c>
      <c r="BI72" s="56">
        <f>AQ79*1</f>
        <v>0</v>
      </c>
      <c r="BJ72" s="56">
        <f>BK72-BI72</f>
        <v>1</v>
      </c>
      <c r="BK72" s="240">
        <v>1</v>
      </c>
      <c r="BL72" s="240"/>
    </row>
    <row r="73" spans="1:245" x14ac:dyDescent="0.2">
      <c r="B73" s="174"/>
      <c r="C73" s="475"/>
      <c r="D73" s="484"/>
      <c r="E73" s="438"/>
      <c r="F73" s="360"/>
      <c r="G73" s="360"/>
      <c r="H73" s="360"/>
      <c r="I73" s="173">
        <v>4</v>
      </c>
      <c r="J73" s="142"/>
      <c r="K73" s="304"/>
      <c r="L73" s="304"/>
      <c r="M73" s="304"/>
      <c r="N73" s="304"/>
      <c r="O73" s="7"/>
      <c r="P73" s="351"/>
      <c r="Q73" s="360"/>
      <c r="R73" s="360"/>
      <c r="S73" s="7"/>
      <c r="T73" s="173">
        <v>4</v>
      </c>
      <c r="U73" s="142"/>
      <c r="V73" s="173">
        <v>4</v>
      </c>
      <c r="W73" s="146"/>
      <c r="X73" s="7"/>
      <c r="Y73" s="63" t="s">
        <v>97</v>
      </c>
      <c r="Z73" s="61"/>
      <c r="AA73" s="424"/>
      <c r="AB73" s="418"/>
      <c r="AC73" s="7"/>
      <c r="AD73" s="40" t="s">
        <v>68</v>
      </c>
      <c r="AE73" s="106">
        <v>4</v>
      </c>
      <c r="AF73" s="225"/>
      <c r="AG73" s="9" t="s">
        <v>83</v>
      </c>
      <c r="AH73" s="106">
        <v>9</v>
      </c>
      <c r="AI73" s="225"/>
      <c r="AJ73" s="400"/>
      <c r="AK73" s="401"/>
      <c r="AL73" s="395"/>
      <c r="AM73" s="6"/>
      <c r="AN73" s="386"/>
      <c r="AO73" s="6"/>
      <c r="AP73" s="49" t="s">
        <v>117</v>
      </c>
      <c r="AQ73" s="56">
        <f>AQ72*1/AQ71</f>
        <v>0</v>
      </c>
      <c r="AR73" s="6"/>
      <c r="AV73" s="6"/>
      <c r="AW73" s="93">
        <f t="shared" si="9"/>
        <v>0</v>
      </c>
      <c r="AX73" s="98">
        <f t="shared" si="10"/>
        <v>0</v>
      </c>
      <c r="AZ73" s="6"/>
      <c r="BA73" s="5"/>
      <c r="BB73" s="5"/>
      <c r="BC73" s="5"/>
      <c r="BD73" s="5"/>
      <c r="BE73" s="5"/>
      <c r="BF73" s="5"/>
    </row>
    <row r="74" spans="1:245" ht="22.15" customHeight="1" x14ac:dyDescent="0.2">
      <c r="B74" s="174"/>
      <c r="C74" s="475"/>
      <c r="D74" s="484"/>
      <c r="E74" s="438"/>
      <c r="F74" s="360"/>
      <c r="G74" s="360"/>
      <c r="H74" s="360"/>
      <c r="I74" s="173">
        <v>5</v>
      </c>
      <c r="J74" s="142"/>
      <c r="K74" s="305"/>
      <c r="L74" s="305"/>
      <c r="M74" s="305"/>
      <c r="N74" s="305"/>
      <c r="O74" s="7"/>
      <c r="P74" s="351"/>
      <c r="Q74" s="360"/>
      <c r="R74" s="360"/>
      <c r="S74" s="7"/>
      <c r="T74" s="173">
        <v>5</v>
      </c>
      <c r="U74" s="142"/>
      <c r="V74" s="173">
        <v>5</v>
      </c>
      <c r="W74" s="146"/>
      <c r="X74" s="7"/>
      <c r="Y74" s="50" t="s">
        <v>98</v>
      </c>
      <c r="Z74" s="60"/>
      <c r="AA74" s="428" t="s">
        <v>127</v>
      </c>
      <c r="AB74" s="425" t="s">
        <v>26</v>
      </c>
      <c r="AC74" s="7"/>
      <c r="AD74" s="41" t="s">
        <v>69</v>
      </c>
      <c r="AE74" s="226">
        <v>5</v>
      </c>
      <c r="AF74" s="224"/>
      <c r="AG74" s="38" t="s">
        <v>84</v>
      </c>
      <c r="AH74" s="226">
        <v>10</v>
      </c>
      <c r="AI74" s="224"/>
      <c r="AJ74" s="402" t="s">
        <v>109</v>
      </c>
      <c r="AK74" s="403" t="s">
        <v>27</v>
      </c>
      <c r="AL74" s="388" t="s">
        <v>28</v>
      </c>
      <c r="AM74" s="6"/>
      <c r="AN74" s="386"/>
      <c r="AO74" s="6"/>
      <c r="AP74" s="57" t="s">
        <v>118</v>
      </c>
      <c r="AQ74" s="55">
        <v>13</v>
      </c>
      <c r="AR74" s="6"/>
      <c r="AV74" s="6"/>
      <c r="AW74" s="93">
        <f t="shared" si="9"/>
        <v>0</v>
      </c>
      <c r="AX74" s="98">
        <f t="shared" si="10"/>
        <v>0</v>
      </c>
      <c r="AZ74" s="6"/>
      <c r="BA74" s="5"/>
      <c r="BB74" s="5"/>
      <c r="BC74" s="5"/>
      <c r="BD74" s="5"/>
      <c r="BE74" s="5"/>
      <c r="BF74" s="5"/>
    </row>
    <row r="75" spans="1:245" ht="22.15" customHeight="1" x14ac:dyDescent="0.2">
      <c r="B75" s="174"/>
      <c r="C75" s="475"/>
      <c r="D75" s="484"/>
      <c r="E75" s="438"/>
      <c r="F75" s="360"/>
      <c r="G75" s="360"/>
      <c r="H75" s="360"/>
      <c r="I75" s="173">
        <v>6</v>
      </c>
      <c r="J75" s="142"/>
      <c r="K75" s="305"/>
      <c r="L75" s="305"/>
      <c r="M75" s="305"/>
      <c r="N75" s="305"/>
      <c r="O75" s="7"/>
      <c r="P75" s="351"/>
      <c r="Q75" s="360"/>
      <c r="R75" s="360"/>
      <c r="S75" s="7"/>
      <c r="T75" s="173">
        <v>6</v>
      </c>
      <c r="U75" s="142"/>
      <c r="V75" s="173">
        <v>6</v>
      </c>
      <c r="W75" s="146"/>
      <c r="X75" s="7"/>
      <c r="Y75" s="50" t="s">
        <v>99</v>
      </c>
      <c r="Z75" s="60"/>
      <c r="AA75" s="429"/>
      <c r="AB75" s="426"/>
      <c r="AC75" s="7"/>
      <c r="AD75" s="40" t="s">
        <v>70</v>
      </c>
      <c r="AE75" s="106">
        <v>6</v>
      </c>
      <c r="AF75" s="225"/>
      <c r="AG75" s="26" t="s">
        <v>85</v>
      </c>
      <c r="AH75" s="106">
        <v>10</v>
      </c>
      <c r="AI75" s="225"/>
      <c r="AJ75" s="393"/>
      <c r="AK75" s="396"/>
      <c r="AL75" s="389"/>
      <c r="AM75" s="6"/>
      <c r="AN75" s="386"/>
      <c r="AO75" s="6"/>
      <c r="AP75" s="57" t="s">
        <v>120</v>
      </c>
      <c r="AQ75" s="55">
        <f>AA69*1</f>
        <v>0</v>
      </c>
      <c r="AR75" s="6"/>
      <c r="AV75" s="6"/>
      <c r="AW75" s="93">
        <f t="shared" si="9"/>
        <v>0</v>
      </c>
      <c r="AX75" s="98">
        <f t="shared" si="10"/>
        <v>0</v>
      </c>
      <c r="AZ75" s="6"/>
      <c r="BA75" s="5"/>
      <c r="BB75" s="5"/>
      <c r="BC75" s="5"/>
      <c r="BD75" s="5"/>
      <c r="BE75" s="5"/>
      <c r="BF75" s="5"/>
    </row>
    <row r="76" spans="1:245" ht="22.15" customHeight="1" x14ac:dyDescent="0.2">
      <c r="B76" s="174"/>
      <c r="C76" s="475"/>
      <c r="D76" s="484"/>
      <c r="E76" s="438"/>
      <c r="F76" s="360"/>
      <c r="G76" s="360"/>
      <c r="H76" s="360"/>
      <c r="I76" s="173">
        <v>7</v>
      </c>
      <c r="J76" s="142"/>
      <c r="K76" s="305"/>
      <c r="L76" s="305"/>
      <c r="M76" s="305"/>
      <c r="N76" s="305"/>
      <c r="O76" s="7"/>
      <c r="P76" s="441"/>
      <c r="Q76" s="363"/>
      <c r="R76" s="363"/>
      <c r="S76" s="7"/>
      <c r="T76" s="173">
        <v>7</v>
      </c>
      <c r="U76" s="142"/>
      <c r="V76" s="173">
        <v>7</v>
      </c>
      <c r="W76" s="146"/>
      <c r="X76" s="7"/>
      <c r="Y76" s="51" t="s">
        <v>122</v>
      </c>
      <c r="Z76" s="60"/>
      <c r="AA76" s="430"/>
      <c r="AB76" s="427"/>
      <c r="AC76" s="7"/>
      <c r="AD76" s="47" t="s">
        <v>71</v>
      </c>
      <c r="AE76" s="226">
        <v>7</v>
      </c>
      <c r="AF76" s="227"/>
      <c r="AG76" s="48" t="s">
        <v>86</v>
      </c>
      <c r="AH76" s="226">
        <v>10</v>
      </c>
      <c r="AI76" s="227"/>
      <c r="AJ76" s="394"/>
      <c r="AK76" s="397"/>
      <c r="AL76" s="390"/>
      <c r="AM76" s="6"/>
      <c r="AN76" s="386"/>
      <c r="AO76" s="6"/>
      <c r="AP76" s="57" t="s">
        <v>121</v>
      </c>
      <c r="AQ76" s="56">
        <f>AQ75*1/AQ74</f>
        <v>0</v>
      </c>
      <c r="AR76" s="6"/>
      <c r="AV76" s="6"/>
      <c r="AW76" s="93">
        <f t="shared" si="9"/>
        <v>0</v>
      </c>
      <c r="AX76" s="98">
        <f t="shared" si="10"/>
        <v>0</v>
      </c>
      <c r="AZ76" s="6"/>
      <c r="BA76" s="5"/>
      <c r="BB76" s="5"/>
      <c r="BC76" s="5"/>
      <c r="BD76" s="5"/>
      <c r="BE76" s="5"/>
      <c r="BF76" s="5"/>
    </row>
    <row r="77" spans="1:245" ht="22.15" customHeight="1" x14ac:dyDescent="0.2">
      <c r="B77" s="174"/>
      <c r="C77" s="475"/>
      <c r="D77" s="484"/>
      <c r="E77" s="438"/>
      <c r="F77" s="360"/>
      <c r="G77" s="360"/>
      <c r="H77" s="360"/>
      <c r="I77" s="173">
        <v>8</v>
      </c>
      <c r="J77" s="142"/>
      <c r="K77" s="305"/>
      <c r="L77" s="305"/>
      <c r="M77" s="305"/>
      <c r="N77" s="305"/>
      <c r="O77" s="7"/>
      <c r="P77" s="350" t="s">
        <v>82</v>
      </c>
      <c r="Q77" s="359"/>
      <c r="R77" s="359"/>
      <c r="S77" s="7"/>
      <c r="T77" s="173">
        <v>8</v>
      </c>
      <c r="U77" s="142"/>
      <c r="V77" s="173">
        <v>8</v>
      </c>
      <c r="W77" s="147"/>
      <c r="X77" s="7"/>
      <c r="Y77" s="63" t="s">
        <v>123</v>
      </c>
      <c r="Z77" s="61"/>
      <c r="AA77" s="447" t="s">
        <v>128</v>
      </c>
      <c r="AB77" s="446" t="s">
        <v>29</v>
      </c>
      <c r="AC77" s="7"/>
      <c r="AD77" s="40" t="s">
        <v>72</v>
      </c>
      <c r="AE77" s="106">
        <v>7</v>
      </c>
      <c r="AF77" s="225"/>
      <c r="AG77" s="26" t="s">
        <v>87</v>
      </c>
      <c r="AH77" s="106">
        <v>7</v>
      </c>
      <c r="AI77" s="225"/>
      <c r="AJ77" s="391" t="s">
        <v>110</v>
      </c>
      <c r="AK77" s="398" t="s">
        <v>30</v>
      </c>
      <c r="AL77" s="347" t="s">
        <v>31</v>
      </c>
      <c r="AM77" s="6"/>
      <c r="AN77" s="386"/>
      <c r="AO77" s="6"/>
      <c r="AP77" s="58" t="s">
        <v>113</v>
      </c>
      <c r="AQ77" s="244">
        <f>AQ71*13</f>
        <v>2340</v>
      </c>
      <c r="AR77" s="6"/>
      <c r="AV77" s="6"/>
      <c r="AW77" s="93">
        <f t="shared" si="9"/>
        <v>0</v>
      </c>
      <c r="AX77" s="98">
        <f t="shared" si="10"/>
        <v>0</v>
      </c>
      <c r="AZ77" s="6"/>
      <c r="BA77" s="5"/>
      <c r="BB77" s="5"/>
      <c r="BC77" s="5"/>
      <c r="BD77" s="5"/>
      <c r="BE77" s="5"/>
      <c r="BF77" s="5"/>
    </row>
    <row r="78" spans="1:245" ht="22.15" customHeight="1" x14ac:dyDescent="0.2">
      <c r="B78" s="174"/>
      <c r="C78" s="475"/>
      <c r="D78" s="484"/>
      <c r="E78" s="438"/>
      <c r="F78" s="360"/>
      <c r="G78" s="360"/>
      <c r="H78" s="360"/>
      <c r="I78" s="173">
        <v>9</v>
      </c>
      <c r="J78" s="142"/>
      <c r="K78" s="305"/>
      <c r="L78" s="305"/>
      <c r="M78" s="305"/>
      <c r="N78" s="305"/>
      <c r="O78" s="7"/>
      <c r="P78" s="351"/>
      <c r="Q78" s="360"/>
      <c r="R78" s="360"/>
      <c r="S78" s="7"/>
      <c r="T78" s="173">
        <v>9</v>
      </c>
      <c r="U78" s="142"/>
      <c r="V78" s="173">
        <v>9</v>
      </c>
      <c r="W78" s="147"/>
      <c r="X78" s="7"/>
      <c r="Y78" s="63" t="s">
        <v>100</v>
      </c>
      <c r="Z78" s="61"/>
      <c r="AA78" s="424"/>
      <c r="AB78" s="418"/>
      <c r="AC78" s="7"/>
      <c r="AD78" s="41" t="s">
        <v>73</v>
      </c>
      <c r="AE78" s="226">
        <v>8</v>
      </c>
      <c r="AF78" s="224"/>
      <c r="AG78" s="38" t="s">
        <v>88</v>
      </c>
      <c r="AH78" s="226">
        <v>5</v>
      </c>
      <c r="AI78" s="224"/>
      <c r="AJ78" s="400"/>
      <c r="AK78" s="401"/>
      <c r="AL78" s="395"/>
      <c r="AM78" s="6"/>
      <c r="AN78" s="386"/>
      <c r="AO78" s="6"/>
      <c r="AP78" s="58" t="s">
        <v>114</v>
      </c>
      <c r="AQ78" s="244">
        <f>AQ72*AA69</f>
        <v>0</v>
      </c>
      <c r="AR78" s="6"/>
      <c r="AV78" s="6"/>
      <c r="AW78" s="93">
        <f t="shared" si="9"/>
        <v>0</v>
      </c>
      <c r="AX78" s="98">
        <f t="shared" si="10"/>
        <v>0</v>
      </c>
      <c r="AZ78" s="6"/>
      <c r="BA78" s="5"/>
      <c r="BB78" s="5"/>
      <c r="BC78" s="5"/>
      <c r="BD78" s="5"/>
      <c r="BE78" s="5"/>
      <c r="BF78" s="5"/>
    </row>
    <row r="79" spans="1:245" ht="22.15" customHeight="1" thickBot="1" x14ac:dyDescent="0.25">
      <c r="B79" s="174"/>
      <c r="C79" s="475"/>
      <c r="D79" s="484"/>
      <c r="E79" s="438"/>
      <c r="F79" s="360"/>
      <c r="G79" s="360"/>
      <c r="H79" s="360"/>
      <c r="I79" s="173">
        <v>10</v>
      </c>
      <c r="J79" s="142"/>
      <c r="K79" s="305"/>
      <c r="L79" s="305"/>
      <c r="M79" s="305"/>
      <c r="N79" s="305"/>
      <c r="O79" s="7"/>
      <c r="P79" s="351"/>
      <c r="Q79" s="360"/>
      <c r="R79" s="360"/>
      <c r="S79" s="7"/>
      <c r="T79" s="173">
        <v>10</v>
      </c>
      <c r="U79" s="142"/>
      <c r="V79" s="173">
        <v>10</v>
      </c>
      <c r="W79" s="147"/>
      <c r="X79" s="7"/>
      <c r="Y79" s="50" t="s">
        <v>101</v>
      </c>
      <c r="Z79" s="60"/>
      <c r="AA79" s="428" t="s">
        <v>129</v>
      </c>
      <c r="AB79" s="425" t="s">
        <v>32</v>
      </c>
      <c r="AC79" s="7"/>
      <c r="AD79" s="40" t="s">
        <v>74</v>
      </c>
      <c r="AE79" s="106">
        <v>8</v>
      </c>
      <c r="AF79" s="225"/>
      <c r="AG79" s="26" t="s">
        <v>89</v>
      </c>
      <c r="AH79" s="106">
        <v>7</v>
      </c>
      <c r="AI79" s="225"/>
      <c r="AJ79" s="393" t="s">
        <v>111</v>
      </c>
      <c r="AK79" s="396" t="s">
        <v>33</v>
      </c>
      <c r="AL79" s="389" t="s">
        <v>34</v>
      </c>
      <c r="AM79" s="6"/>
      <c r="AN79" s="386"/>
      <c r="AO79" s="6"/>
      <c r="AP79" s="237" t="s">
        <v>119</v>
      </c>
      <c r="AQ79" s="238">
        <f>AQ78*1/AQ77</f>
        <v>0</v>
      </c>
      <c r="AR79" s="6"/>
      <c r="AV79" s="6"/>
      <c r="AW79" s="93">
        <f t="shared" si="9"/>
        <v>0</v>
      </c>
      <c r="AX79" s="98">
        <f t="shared" si="10"/>
        <v>0</v>
      </c>
      <c r="AZ79" s="6"/>
      <c r="BA79" s="5"/>
      <c r="BB79" s="5"/>
      <c r="BC79" s="5"/>
      <c r="BD79" s="5"/>
      <c r="BE79" s="5"/>
      <c r="BF79" s="5"/>
    </row>
    <row r="80" spans="1:245" ht="22.15" customHeight="1" x14ac:dyDescent="0.2">
      <c r="B80" s="174"/>
      <c r="C80" s="475"/>
      <c r="D80" s="484"/>
      <c r="E80" s="438"/>
      <c r="F80" s="360"/>
      <c r="G80" s="360"/>
      <c r="H80" s="360"/>
      <c r="I80" s="173">
        <v>11</v>
      </c>
      <c r="J80" s="142"/>
      <c r="K80" s="305"/>
      <c r="L80" s="305"/>
      <c r="M80" s="305"/>
      <c r="N80" s="305"/>
      <c r="O80" s="7"/>
      <c r="P80" s="351"/>
      <c r="Q80" s="360"/>
      <c r="R80" s="360"/>
      <c r="S80" s="7"/>
      <c r="T80" s="173">
        <v>11</v>
      </c>
      <c r="U80" s="142"/>
      <c r="V80" s="173">
        <v>11</v>
      </c>
      <c r="W80" s="147"/>
      <c r="X80" s="7"/>
      <c r="Y80" s="50" t="s">
        <v>102</v>
      </c>
      <c r="Z80" s="60"/>
      <c r="AA80" s="430"/>
      <c r="AB80" s="427"/>
      <c r="AC80" s="7"/>
      <c r="AD80" s="42" t="s">
        <v>75</v>
      </c>
      <c r="AE80" s="226">
        <v>9</v>
      </c>
      <c r="AF80" s="228"/>
      <c r="AG80" s="38" t="s">
        <v>90</v>
      </c>
      <c r="AH80" s="226">
        <v>6</v>
      </c>
      <c r="AI80" s="228"/>
      <c r="AJ80" s="394"/>
      <c r="AK80" s="397"/>
      <c r="AL80" s="390"/>
      <c r="AM80" s="6"/>
      <c r="AN80" s="386"/>
      <c r="AO80" s="6"/>
      <c r="AP80" s="2"/>
      <c r="AQ80" s="6"/>
      <c r="AR80" s="6"/>
      <c r="AV80" s="6"/>
      <c r="AW80" s="93">
        <f t="shared" si="9"/>
        <v>0</v>
      </c>
      <c r="AX80" s="98">
        <f t="shared" si="10"/>
        <v>0</v>
      </c>
      <c r="AZ80" s="6"/>
      <c r="BA80" s="5"/>
      <c r="BB80" s="5"/>
      <c r="BC80" s="5"/>
      <c r="BD80" s="5"/>
      <c r="BE80" s="5"/>
      <c r="BF80" s="5"/>
    </row>
    <row r="81" spans="1:245" ht="22.15" customHeight="1" x14ac:dyDescent="0.2">
      <c r="B81" s="174"/>
      <c r="C81" s="475"/>
      <c r="D81" s="484"/>
      <c r="E81" s="438"/>
      <c r="F81" s="360"/>
      <c r="G81" s="360"/>
      <c r="H81" s="360"/>
      <c r="I81" s="173">
        <v>12</v>
      </c>
      <c r="J81" s="142"/>
      <c r="K81" s="305"/>
      <c r="L81" s="305"/>
      <c r="M81" s="305"/>
      <c r="N81" s="305"/>
      <c r="O81" s="7"/>
      <c r="P81" s="351"/>
      <c r="Q81" s="360"/>
      <c r="R81" s="360"/>
      <c r="S81" s="7"/>
      <c r="T81" s="173">
        <v>12</v>
      </c>
      <c r="U81" s="142"/>
      <c r="V81" s="173">
        <v>12</v>
      </c>
      <c r="W81" s="147"/>
      <c r="X81" s="7"/>
      <c r="Y81" s="63" t="s">
        <v>103</v>
      </c>
      <c r="Z81" s="66"/>
      <c r="AA81" s="432" t="s">
        <v>130</v>
      </c>
      <c r="AB81" s="417" t="s">
        <v>35</v>
      </c>
      <c r="AC81" s="7"/>
      <c r="AD81" s="43" t="s">
        <v>76</v>
      </c>
      <c r="AE81" s="106">
        <v>8</v>
      </c>
      <c r="AF81" s="225"/>
      <c r="AG81" s="26" t="s">
        <v>91</v>
      </c>
      <c r="AH81" s="106">
        <v>9</v>
      </c>
      <c r="AI81" s="225"/>
      <c r="AJ81" s="391" t="s">
        <v>112</v>
      </c>
      <c r="AK81" s="398" t="s">
        <v>36</v>
      </c>
      <c r="AL81" s="347" t="s">
        <v>37</v>
      </c>
      <c r="AM81" s="6"/>
      <c r="AN81" s="386"/>
      <c r="AO81" s="6"/>
      <c r="AP81" s="2"/>
      <c r="AQ81" s="6"/>
      <c r="AR81" s="6"/>
      <c r="AV81" s="6"/>
      <c r="AW81" s="93">
        <f t="shared" si="9"/>
        <v>0</v>
      </c>
      <c r="AX81" s="98">
        <f t="shared" si="10"/>
        <v>0</v>
      </c>
      <c r="AZ81" s="6"/>
      <c r="BA81" s="5"/>
      <c r="BB81" s="5"/>
      <c r="BC81" s="5"/>
      <c r="BD81" s="5"/>
      <c r="BE81" s="5"/>
      <c r="BF81" s="5"/>
    </row>
    <row r="82" spans="1:245" ht="22.15" customHeight="1" thickBot="1" x14ac:dyDescent="0.25">
      <c r="B82" s="175"/>
      <c r="C82" s="476"/>
      <c r="D82" s="485"/>
      <c r="E82" s="439"/>
      <c r="F82" s="361"/>
      <c r="G82" s="361"/>
      <c r="H82" s="361"/>
      <c r="I82" s="176">
        <v>13</v>
      </c>
      <c r="J82" s="143"/>
      <c r="K82" s="306"/>
      <c r="L82" s="306"/>
      <c r="M82" s="306"/>
      <c r="N82" s="306"/>
      <c r="O82" s="7"/>
      <c r="P82" s="352"/>
      <c r="Q82" s="361"/>
      <c r="R82" s="361"/>
      <c r="S82" s="7"/>
      <c r="T82" s="176">
        <v>13</v>
      </c>
      <c r="U82" s="143"/>
      <c r="V82" s="176">
        <v>13</v>
      </c>
      <c r="W82" s="148"/>
      <c r="X82" s="7"/>
      <c r="Y82" s="64" t="s">
        <v>104</v>
      </c>
      <c r="Z82" s="67"/>
      <c r="AA82" s="433"/>
      <c r="AB82" s="431"/>
      <c r="AC82" s="7"/>
      <c r="AD82" s="44" t="s">
        <v>77</v>
      </c>
      <c r="AE82" s="229">
        <v>5</v>
      </c>
      <c r="AF82" s="230"/>
      <c r="AG82" s="25" t="s">
        <v>92</v>
      </c>
      <c r="AH82" s="229">
        <v>10</v>
      </c>
      <c r="AI82" s="230"/>
      <c r="AJ82" s="392"/>
      <c r="AK82" s="399"/>
      <c r="AL82" s="348"/>
      <c r="AM82" s="6"/>
      <c r="AN82" s="387"/>
      <c r="AO82" s="6"/>
      <c r="AP82" s="2"/>
      <c r="AQ82" s="6"/>
      <c r="AR82" s="6"/>
      <c r="AV82" s="6"/>
      <c r="AW82" s="93">
        <f t="shared" si="9"/>
        <v>0</v>
      </c>
      <c r="AX82" s="98">
        <f t="shared" si="10"/>
        <v>0</v>
      </c>
      <c r="AZ82" s="6"/>
      <c r="BA82" s="5"/>
      <c r="BB82" s="5"/>
      <c r="BC82" s="5"/>
      <c r="BD82" s="5"/>
      <c r="BE82" s="5"/>
      <c r="BF82" s="5"/>
    </row>
    <row r="83" spans="1:245" s="18" customFormat="1" ht="5.0999999999999996" customHeight="1" thickBot="1" x14ac:dyDescent="0.25">
      <c r="A83" s="12"/>
      <c r="B83" s="35"/>
      <c r="C83" s="177"/>
      <c r="D83" s="135"/>
      <c r="E83" s="137"/>
      <c r="F83" s="23"/>
      <c r="G83" s="23"/>
      <c r="H83" s="23"/>
      <c r="I83" s="178"/>
      <c r="J83" s="23"/>
      <c r="K83" s="11"/>
      <c r="L83" s="11"/>
      <c r="M83" s="11"/>
      <c r="N83" s="11"/>
      <c r="O83" s="7"/>
      <c r="P83" s="193"/>
      <c r="Q83" s="23"/>
      <c r="R83" s="23"/>
      <c r="S83" s="7"/>
      <c r="T83" s="178"/>
      <c r="U83" s="23"/>
      <c r="V83" s="178"/>
      <c r="W83" s="23"/>
      <c r="X83" s="7"/>
      <c r="Y83" s="13"/>
      <c r="Z83" s="34"/>
      <c r="AA83" s="15"/>
      <c r="AB83" s="14"/>
      <c r="AC83" s="7"/>
      <c r="AD83" s="10"/>
      <c r="AE83" s="210"/>
      <c r="AF83" s="211"/>
      <c r="AG83" s="10"/>
      <c r="AH83" s="210"/>
      <c r="AI83" s="211"/>
      <c r="AJ83" s="16"/>
      <c r="AK83" s="7"/>
      <c r="AL83" s="17"/>
      <c r="AM83" s="10"/>
      <c r="AN83" s="35"/>
      <c r="AO83" s="10"/>
      <c r="AQ83" s="243"/>
      <c r="AR83" s="10"/>
      <c r="AT83" s="24"/>
      <c r="AU83" s="78"/>
      <c r="AV83" s="10"/>
      <c r="AW83" s="93"/>
      <c r="AX83" s="95"/>
      <c r="AZ83" s="10"/>
      <c r="BH83" s="209"/>
    </row>
    <row r="84" spans="1:245" ht="39.950000000000003" customHeight="1" thickBot="1" x14ac:dyDescent="0.25">
      <c r="B84" s="165"/>
      <c r="C84" s="166"/>
      <c r="D84" s="465" t="s">
        <v>0</v>
      </c>
      <c r="E84" s="376" t="s">
        <v>11</v>
      </c>
      <c r="F84" s="467" t="s">
        <v>12</v>
      </c>
      <c r="G84" s="467" t="s">
        <v>10</v>
      </c>
      <c r="H84" s="467" t="s">
        <v>15</v>
      </c>
      <c r="I84" s="469" t="s">
        <v>178</v>
      </c>
      <c r="J84" s="470"/>
      <c r="K84" s="376" t="s">
        <v>2</v>
      </c>
      <c r="L84" s="376" t="s">
        <v>3</v>
      </c>
      <c r="M84" s="376" t="s">
        <v>4</v>
      </c>
      <c r="N84" s="376" t="s">
        <v>5</v>
      </c>
      <c r="O84" s="7"/>
      <c r="P84" s="376" t="s">
        <v>1</v>
      </c>
      <c r="Q84" s="368" t="s">
        <v>8</v>
      </c>
      <c r="R84" s="370" t="s">
        <v>9</v>
      </c>
      <c r="T84" s="364" t="s">
        <v>14</v>
      </c>
      <c r="U84" s="365"/>
      <c r="V84" s="378" t="s">
        <v>13</v>
      </c>
      <c r="W84" s="379"/>
      <c r="Y84" s="231" t="s">
        <v>106</v>
      </c>
      <c r="Z84" s="33"/>
      <c r="AA84" s="232" t="s">
        <v>17</v>
      </c>
      <c r="AB84" s="419" t="s">
        <v>6</v>
      </c>
      <c r="AD84" s="215" t="s">
        <v>124</v>
      </c>
      <c r="AE84" s="216"/>
      <c r="AF84" s="217"/>
      <c r="AG84" s="216"/>
      <c r="AH84" s="216"/>
      <c r="AI84" s="217"/>
      <c r="AJ84" s="216"/>
      <c r="AK84" s="216"/>
      <c r="AL84" s="218"/>
      <c r="AM84" s="2"/>
      <c r="AN84" s="62" t="s">
        <v>182</v>
      </c>
      <c r="AO84" s="2"/>
      <c r="AP84" s="508" t="s">
        <v>183</v>
      </c>
      <c r="AQ84" s="509"/>
      <c r="AR84" s="2"/>
      <c r="AV84" s="2"/>
      <c r="AW84" s="99"/>
      <c r="AX84" s="97"/>
      <c r="AZ84" s="2"/>
      <c r="BA84" s="2"/>
      <c r="BB84" s="2"/>
      <c r="BC84" s="2"/>
      <c r="BD84" s="2"/>
      <c r="BE84" s="2"/>
      <c r="BF84" s="2"/>
      <c r="IK84" s="2"/>
    </row>
    <row r="85" spans="1:245" ht="20.100000000000001" customHeight="1" thickBot="1" x14ac:dyDescent="0.25">
      <c r="B85" s="168"/>
      <c r="C85" s="169"/>
      <c r="D85" s="466"/>
      <c r="E85" s="377"/>
      <c r="F85" s="468"/>
      <c r="G85" s="468"/>
      <c r="H85" s="468"/>
      <c r="I85" s="471"/>
      <c r="J85" s="472"/>
      <c r="K85" s="377"/>
      <c r="L85" s="377"/>
      <c r="M85" s="377"/>
      <c r="N85" s="377"/>
      <c r="P85" s="377"/>
      <c r="Q85" s="369"/>
      <c r="R85" s="371"/>
      <c r="S85" s="46"/>
      <c r="T85" s="366"/>
      <c r="U85" s="367"/>
      <c r="V85" s="380"/>
      <c r="W85" s="381"/>
      <c r="X85" s="46"/>
      <c r="Y85" s="37" t="s">
        <v>105</v>
      </c>
      <c r="Z85" s="102"/>
      <c r="AA85" s="8">
        <f>SUM(Z86:Z98)</f>
        <v>0</v>
      </c>
      <c r="AB85" s="420"/>
      <c r="AC85" s="46"/>
      <c r="AD85" s="221" t="s">
        <v>131</v>
      </c>
      <c r="AE85" s="53"/>
      <c r="AF85" s="54"/>
      <c r="AG85" s="53"/>
      <c r="AH85" s="53"/>
      <c r="AI85" s="54"/>
      <c r="AJ85" s="222" t="s">
        <v>17</v>
      </c>
      <c r="AK85" s="196" t="s">
        <v>125</v>
      </c>
      <c r="AL85" s="156" t="s">
        <v>93</v>
      </c>
      <c r="AM85" s="2"/>
      <c r="AN85" s="407"/>
      <c r="AO85" s="2"/>
      <c r="AP85" s="69" t="s">
        <v>136</v>
      </c>
      <c r="AQ85" s="70">
        <v>6</v>
      </c>
      <c r="AR85" s="2"/>
      <c r="AV85" s="2"/>
      <c r="AW85" s="93"/>
      <c r="AX85" s="93"/>
      <c r="AZ85" s="2"/>
      <c r="BA85" s="2"/>
      <c r="BB85" s="2"/>
      <c r="BC85" s="2"/>
      <c r="BD85" s="2"/>
      <c r="BE85" s="2"/>
      <c r="BF85" s="2"/>
      <c r="IK85" s="2"/>
    </row>
    <row r="86" spans="1:245" ht="24" x14ac:dyDescent="0.2">
      <c r="B86" s="91"/>
      <c r="C86" s="179"/>
      <c r="D86" s="495"/>
      <c r="E86" s="453"/>
      <c r="F86" s="413"/>
      <c r="G86" s="413"/>
      <c r="H86" s="477"/>
      <c r="I86" s="180">
        <v>1</v>
      </c>
      <c r="J86" s="138"/>
      <c r="K86" s="307"/>
      <c r="L86" s="307"/>
      <c r="M86" s="307"/>
      <c r="N86" s="307"/>
      <c r="O86" s="46"/>
      <c r="P86" s="410" t="s">
        <v>81</v>
      </c>
      <c r="Q86" s="413"/>
      <c r="R86" s="413"/>
      <c r="S86" s="7"/>
      <c r="T86" s="180">
        <v>1</v>
      </c>
      <c r="U86" s="138"/>
      <c r="V86" s="180">
        <v>1</v>
      </c>
      <c r="W86" s="149"/>
      <c r="X86" s="7"/>
      <c r="Y86" s="31" t="s">
        <v>94</v>
      </c>
      <c r="Z86" s="65"/>
      <c r="AA86" s="445" t="s">
        <v>20</v>
      </c>
      <c r="AB86" s="444" t="s">
        <v>19</v>
      </c>
      <c r="AC86" s="7"/>
      <c r="AD86" s="52" t="s">
        <v>160</v>
      </c>
      <c r="AE86" s="223">
        <v>1</v>
      </c>
      <c r="AF86" s="224"/>
      <c r="AG86" s="39" t="s">
        <v>78</v>
      </c>
      <c r="AH86" s="223">
        <v>7</v>
      </c>
      <c r="AI86" s="224"/>
      <c r="AJ86" s="393" t="s">
        <v>107</v>
      </c>
      <c r="AK86" s="396" t="s">
        <v>21</v>
      </c>
      <c r="AL86" s="389" t="s">
        <v>39</v>
      </c>
      <c r="AM86" s="6"/>
      <c r="AN86" s="408"/>
      <c r="AO86" s="6"/>
      <c r="AP86" s="49" t="s">
        <v>135</v>
      </c>
      <c r="AQ86" s="55">
        <v>26</v>
      </c>
      <c r="AR86" s="6"/>
      <c r="AV86" s="6"/>
      <c r="AW86" s="93">
        <f t="shared" ref="AW86:AW98" si="11">AE86*AF86</f>
        <v>0</v>
      </c>
      <c r="AX86" s="98">
        <f t="shared" ref="AX86:AX98" si="12">AH86*AI86</f>
        <v>0</v>
      </c>
      <c r="AZ86" s="6"/>
      <c r="BA86" s="5"/>
      <c r="BB86" s="5"/>
      <c r="BC86" s="5"/>
      <c r="BD86" s="5"/>
      <c r="BE86" s="5"/>
      <c r="BF86" s="5"/>
      <c r="BH86" s="68" t="s">
        <v>138</v>
      </c>
      <c r="BI86" s="56">
        <f>AQ89*1</f>
        <v>0</v>
      </c>
      <c r="BJ86" s="56">
        <f>BK86-BI86</f>
        <v>1</v>
      </c>
      <c r="BK86" s="240">
        <v>1</v>
      </c>
      <c r="BL86" s="240"/>
    </row>
    <row r="87" spans="1:245" ht="22.15" customHeight="1" x14ac:dyDescent="0.2">
      <c r="B87" s="181"/>
      <c r="C87" s="473"/>
      <c r="D87" s="496"/>
      <c r="E87" s="454"/>
      <c r="F87" s="357"/>
      <c r="G87" s="357"/>
      <c r="H87" s="478"/>
      <c r="I87" s="130">
        <v>2</v>
      </c>
      <c r="J87" s="129"/>
      <c r="K87" s="308"/>
      <c r="L87" s="308"/>
      <c r="M87" s="308"/>
      <c r="N87" s="308"/>
      <c r="O87" s="7"/>
      <c r="P87" s="411"/>
      <c r="Q87" s="357"/>
      <c r="R87" s="357"/>
      <c r="S87" s="7"/>
      <c r="T87" s="130">
        <v>2</v>
      </c>
      <c r="U87" s="129"/>
      <c r="V87" s="130">
        <v>2</v>
      </c>
      <c r="W87" s="150"/>
      <c r="X87" s="7"/>
      <c r="Y87" s="50" t="s">
        <v>95</v>
      </c>
      <c r="Z87" s="59"/>
      <c r="AA87" s="430"/>
      <c r="AB87" s="427"/>
      <c r="AC87" s="7"/>
      <c r="AD87" s="40" t="s">
        <v>66</v>
      </c>
      <c r="AE87" s="106">
        <v>2</v>
      </c>
      <c r="AF87" s="225"/>
      <c r="AG87" s="9" t="s">
        <v>79</v>
      </c>
      <c r="AH87" s="106">
        <v>9</v>
      </c>
      <c r="AI87" s="225"/>
      <c r="AJ87" s="394"/>
      <c r="AK87" s="397"/>
      <c r="AL87" s="390"/>
      <c r="AM87" s="6"/>
      <c r="AN87" s="408"/>
      <c r="AO87" s="6"/>
      <c r="AP87" s="49" t="s">
        <v>115</v>
      </c>
      <c r="AQ87" s="55">
        <f>AE86+AE87+AE88+AE89+AE90+AE91+AE92+AE93+AE94+AE95+AE96+AE97+AE98+AH86+AH87+AH88+AH89+AH90+AH91+AH92+AH93+AH94+AH95+AH96+AH97+AH98</f>
        <v>180</v>
      </c>
      <c r="AR87" s="6"/>
      <c r="AV87" s="6"/>
      <c r="AW87" s="93">
        <f t="shared" si="11"/>
        <v>0</v>
      </c>
      <c r="AX87" s="98">
        <f t="shared" si="12"/>
        <v>0</v>
      </c>
      <c r="AZ87" s="6"/>
      <c r="BA87" s="5"/>
      <c r="BB87" s="5"/>
      <c r="BC87" s="5"/>
      <c r="BD87" s="5"/>
      <c r="BE87" s="5"/>
      <c r="BF87" s="5"/>
      <c r="BH87" s="57" t="s">
        <v>140</v>
      </c>
      <c r="BI87" s="56">
        <f>AQ92*1</f>
        <v>0</v>
      </c>
      <c r="BJ87" s="56">
        <f>BK87-BI87</f>
        <v>1</v>
      </c>
      <c r="BK87" s="240">
        <v>1</v>
      </c>
      <c r="BL87" s="240"/>
    </row>
    <row r="88" spans="1:245" ht="22.15" customHeight="1" x14ac:dyDescent="0.2">
      <c r="B88" s="182"/>
      <c r="C88" s="473"/>
      <c r="D88" s="496"/>
      <c r="E88" s="454"/>
      <c r="F88" s="357"/>
      <c r="G88" s="357"/>
      <c r="H88" s="478"/>
      <c r="I88" s="130">
        <v>3</v>
      </c>
      <c r="J88" s="129"/>
      <c r="K88" s="308"/>
      <c r="L88" s="308"/>
      <c r="M88" s="308"/>
      <c r="N88" s="308"/>
      <c r="O88" s="7"/>
      <c r="P88" s="411"/>
      <c r="Q88" s="357"/>
      <c r="R88" s="357"/>
      <c r="S88" s="7"/>
      <c r="T88" s="130">
        <v>3</v>
      </c>
      <c r="U88" s="129"/>
      <c r="V88" s="130">
        <v>3</v>
      </c>
      <c r="W88" s="150"/>
      <c r="X88" s="7"/>
      <c r="Y88" s="63" t="s">
        <v>96</v>
      </c>
      <c r="Z88" s="61"/>
      <c r="AA88" s="423" t="s">
        <v>23</v>
      </c>
      <c r="AB88" s="417" t="s">
        <v>22</v>
      </c>
      <c r="AC88" s="7"/>
      <c r="AD88" s="41" t="s">
        <v>67</v>
      </c>
      <c r="AE88" s="226">
        <v>3</v>
      </c>
      <c r="AF88" s="224"/>
      <c r="AG88" s="38" t="s">
        <v>80</v>
      </c>
      <c r="AH88" s="226">
        <v>8</v>
      </c>
      <c r="AI88" s="224"/>
      <c r="AJ88" s="391" t="s">
        <v>108</v>
      </c>
      <c r="AK88" s="398" t="s">
        <v>24</v>
      </c>
      <c r="AL88" s="347" t="s">
        <v>25</v>
      </c>
      <c r="AM88" s="6"/>
      <c r="AN88" s="408"/>
      <c r="AO88" s="6"/>
      <c r="AP88" s="49" t="s">
        <v>116</v>
      </c>
      <c r="AQ88" s="55">
        <f>AW86+AW87+AW88+AW89+AW90+AW91+AW92+AW93+AW94+AW95+AW96+AW97+AW98+AX86+AX87+AX88+AX89+AX90+AX91+AX92+AX93+AX94+AX95+AX96+AX97+AX98</f>
        <v>0</v>
      </c>
      <c r="AR88" s="6"/>
      <c r="AV88" s="6"/>
      <c r="AW88" s="93">
        <f t="shared" si="11"/>
        <v>0</v>
      </c>
      <c r="AX88" s="98">
        <f t="shared" si="12"/>
        <v>0</v>
      </c>
      <c r="AZ88" s="6"/>
      <c r="BA88" s="5"/>
      <c r="BB88" s="5"/>
      <c r="BC88" s="5"/>
      <c r="BD88" s="5"/>
      <c r="BE88" s="5"/>
      <c r="BF88" s="5"/>
      <c r="BH88" s="58" t="s">
        <v>142</v>
      </c>
      <c r="BI88" s="56">
        <f>AQ95*1</f>
        <v>0</v>
      </c>
      <c r="BJ88" s="56">
        <f>BK88-BI88</f>
        <v>1</v>
      </c>
      <c r="BK88" s="240">
        <v>1</v>
      </c>
      <c r="BL88" s="240"/>
    </row>
    <row r="89" spans="1:245" ht="22.15" customHeight="1" x14ac:dyDescent="0.2">
      <c r="B89" s="182"/>
      <c r="C89" s="473"/>
      <c r="D89" s="496"/>
      <c r="E89" s="454"/>
      <c r="F89" s="357"/>
      <c r="G89" s="357"/>
      <c r="H89" s="478"/>
      <c r="I89" s="130">
        <v>4</v>
      </c>
      <c r="J89" s="129"/>
      <c r="K89" s="308"/>
      <c r="L89" s="308"/>
      <c r="M89" s="308"/>
      <c r="N89" s="308"/>
      <c r="O89" s="7"/>
      <c r="P89" s="411"/>
      <c r="Q89" s="357"/>
      <c r="R89" s="357"/>
      <c r="S89" s="7"/>
      <c r="T89" s="130">
        <v>4</v>
      </c>
      <c r="U89" s="129"/>
      <c r="V89" s="130">
        <v>4</v>
      </c>
      <c r="W89" s="150"/>
      <c r="X89" s="7"/>
      <c r="Y89" s="63" t="s">
        <v>97</v>
      </c>
      <c r="Z89" s="61"/>
      <c r="AA89" s="424"/>
      <c r="AB89" s="418"/>
      <c r="AC89" s="7"/>
      <c r="AD89" s="40" t="s">
        <v>68</v>
      </c>
      <c r="AE89" s="106">
        <v>4</v>
      </c>
      <c r="AF89" s="225"/>
      <c r="AG89" s="9" t="s">
        <v>83</v>
      </c>
      <c r="AH89" s="106">
        <v>9</v>
      </c>
      <c r="AI89" s="225"/>
      <c r="AJ89" s="400"/>
      <c r="AK89" s="401"/>
      <c r="AL89" s="395"/>
      <c r="AM89" s="6"/>
      <c r="AN89" s="408"/>
      <c r="AO89" s="6"/>
      <c r="AP89" s="49" t="s">
        <v>117</v>
      </c>
      <c r="AQ89" s="56">
        <f>AQ88*1/AQ87</f>
        <v>0</v>
      </c>
      <c r="AR89" s="6"/>
      <c r="AV89" s="6"/>
      <c r="AW89" s="93">
        <f t="shared" si="11"/>
        <v>0</v>
      </c>
      <c r="AX89" s="98">
        <f t="shared" si="12"/>
        <v>0</v>
      </c>
      <c r="AZ89" s="6"/>
      <c r="BA89" s="5"/>
      <c r="BB89" s="5"/>
      <c r="BC89" s="5"/>
      <c r="BD89" s="5"/>
      <c r="BE89" s="5"/>
      <c r="BF89" s="5"/>
    </row>
    <row r="90" spans="1:245" ht="22.15" customHeight="1" x14ac:dyDescent="0.2">
      <c r="B90" s="182"/>
      <c r="C90" s="473"/>
      <c r="D90" s="496"/>
      <c r="E90" s="454"/>
      <c r="F90" s="357"/>
      <c r="G90" s="357"/>
      <c r="H90" s="478"/>
      <c r="I90" s="130">
        <v>5</v>
      </c>
      <c r="J90" s="129"/>
      <c r="K90" s="309"/>
      <c r="L90" s="309"/>
      <c r="M90" s="309"/>
      <c r="N90" s="309"/>
      <c r="O90" s="7"/>
      <c r="P90" s="411"/>
      <c r="Q90" s="357"/>
      <c r="R90" s="357"/>
      <c r="S90" s="7"/>
      <c r="T90" s="130">
        <v>5</v>
      </c>
      <c r="U90" s="129"/>
      <c r="V90" s="130">
        <v>5</v>
      </c>
      <c r="W90" s="150"/>
      <c r="X90" s="7"/>
      <c r="Y90" s="50" t="s">
        <v>98</v>
      </c>
      <c r="Z90" s="60"/>
      <c r="AA90" s="428" t="s">
        <v>127</v>
      </c>
      <c r="AB90" s="425" t="s">
        <v>26</v>
      </c>
      <c r="AC90" s="7"/>
      <c r="AD90" s="41" t="s">
        <v>69</v>
      </c>
      <c r="AE90" s="226">
        <v>5</v>
      </c>
      <c r="AF90" s="224"/>
      <c r="AG90" s="38" t="s">
        <v>84</v>
      </c>
      <c r="AH90" s="226">
        <v>10</v>
      </c>
      <c r="AI90" s="224"/>
      <c r="AJ90" s="402" t="s">
        <v>109</v>
      </c>
      <c r="AK90" s="403" t="s">
        <v>27</v>
      </c>
      <c r="AL90" s="388" t="s">
        <v>28</v>
      </c>
      <c r="AM90" s="6"/>
      <c r="AN90" s="408"/>
      <c r="AO90" s="6"/>
      <c r="AP90" s="57" t="s">
        <v>118</v>
      </c>
      <c r="AQ90" s="55">
        <v>13</v>
      </c>
      <c r="AR90" s="6"/>
      <c r="AV90" s="6"/>
      <c r="AW90" s="93">
        <f t="shared" si="11"/>
        <v>0</v>
      </c>
      <c r="AX90" s="98">
        <f t="shared" si="12"/>
        <v>0</v>
      </c>
      <c r="AZ90" s="6"/>
      <c r="BA90" s="5"/>
      <c r="BB90" s="5"/>
      <c r="BC90" s="5"/>
      <c r="BD90" s="5"/>
      <c r="BE90" s="5"/>
      <c r="BF90" s="5"/>
    </row>
    <row r="91" spans="1:245" ht="22.15" customHeight="1" x14ac:dyDescent="0.2">
      <c r="B91" s="182"/>
      <c r="C91" s="473"/>
      <c r="D91" s="496"/>
      <c r="E91" s="454"/>
      <c r="F91" s="357"/>
      <c r="G91" s="357"/>
      <c r="H91" s="478"/>
      <c r="I91" s="130">
        <v>6</v>
      </c>
      <c r="J91" s="129"/>
      <c r="K91" s="309"/>
      <c r="L91" s="309"/>
      <c r="M91" s="309"/>
      <c r="N91" s="309"/>
      <c r="O91" s="7"/>
      <c r="P91" s="411"/>
      <c r="Q91" s="357"/>
      <c r="R91" s="357"/>
      <c r="S91" s="7"/>
      <c r="T91" s="130">
        <v>6</v>
      </c>
      <c r="U91" s="129"/>
      <c r="V91" s="130">
        <v>6</v>
      </c>
      <c r="W91" s="150"/>
      <c r="X91" s="7"/>
      <c r="Y91" s="50" t="s">
        <v>99</v>
      </c>
      <c r="Z91" s="60"/>
      <c r="AA91" s="429"/>
      <c r="AB91" s="426"/>
      <c r="AC91" s="7"/>
      <c r="AD91" s="40" t="s">
        <v>70</v>
      </c>
      <c r="AE91" s="106">
        <v>6</v>
      </c>
      <c r="AF91" s="225"/>
      <c r="AG91" s="26" t="s">
        <v>85</v>
      </c>
      <c r="AH91" s="106">
        <v>10</v>
      </c>
      <c r="AI91" s="225"/>
      <c r="AJ91" s="393"/>
      <c r="AK91" s="396"/>
      <c r="AL91" s="389"/>
      <c r="AM91" s="6"/>
      <c r="AN91" s="408"/>
      <c r="AO91" s="6"/>
      <c r="AP91" s="57" t="s">
        <v>120</v>
      </c>
      <c r="AQ91" s="55">
        <f>AA85*1</f>
        <v>0</v>
      </c>
      <c r="AR91" s="6"/>
      <c r="AV91" s="6"/>
      <c r="AW91" s="93">
        <f t="shared" si="11"/>
        <v>0</v>
      </c>
      <c r="AX91" s="98">
        <f t="shared" si="12"/>
        <v>0</v>
      </c>
      <c r="AZ91" s="6"/>
      <c r="BA91" s="5"/>
      <c r="BB91" s="5"/>
      <c r="BC91" s="5"/>
      <c r="BD91" s="5"/>
      <c r="BE91" s="5"/>
      <c r="BF91" s="5"/>
    </row>
    <row r="92" spans="1:245" ht="22.15" customHeight="1" x14ac:dyDescent="0.2">
      <c r="B92" s="182"/>
      <c r="C92" s="473"/>
      <c r="D92" s="496"/>
      <c r="E92" s="454"/>
      <c r="F92" s="357"/>
      <c r="G92" s="357"/>
      <c r="H92" s="478"/>
      <c r="I92" s="130">
        <v>7</v>
      </c>
      <c r="J92" s="129"/>
      <c r="K92" s="309"/>
      <c r="L92" s="309"/>
      <c r="M92" s="309"/>
      <c r="N92" s="309"/>
      <c r="O92" s="7"/>
      <c r="P92" s="412"/>
      <c r="Q92" s="414"/>
      <c r="R92" s="414"/>
      <c r="S92" s="7"/>
      <c r="T92" s="130">
        <v>7</v>
      </c>
      <c r="U92" s="129"/>
      <c r="V92" s="130">
        <v>7</v>
      </c>
      <c r="W92" s="150"/>
      <c r="X92" s="7"/>
      <c r="Y92" s="51" t="s">
        <v>122</v>
      </c>
      <c r="Z92" s="60"/>
      <c r="AA92" s="430"/>
      <c r="AB92" s="427"/>
      <c r="AC92" s="7"/>
      <c r="AD92" s="47" t="s">
        <v>71</v>
      </c>
      <c r="AE92" s="226">
        <v>7</v>
      </c>
      <c r="AF92" s="227"/>
      <c r="AG92" s="48" t="s">
        <v>86</v>
      </c>
      <c r="AH92" s="226">
        <v>10</v>
      </c>
      <c r="AI92" s="227"/>
      <c r="AJ92" s="394"/>
      <c r="AK92" s="397"/>
      <c r="AL92" s="390"/>
      <c r="AM92" s="6"/>
      <c r="AN92" s="408"/>
      <c r="AO92" s="6"/>
      <c r="AP92" s="57" t="s">
        <v>121</v>
      </c>
      <c r="AQ92" s="56">
        <f>AQ91*1/AQ90</f>
        <v>0</v>
      </c>
      <c r="AR92" s="6"/>
      <c r="AV92" s="6"/>
      <c r="AW92" s="93">
        <f t="shared" si="11"/>
        <v>0</v>
      </c>
      <c r="AX92" s="98">
        <f t="shared" si="12"/>
        <v>0</v>
      </c>
      <c r="AZ92" s="6"/>
      <c r="BA92" s="5"/>
      <c r="BB92" s="5"/>
      <c r="BC92" s="5"/>
      <c r="BD92" s="5"/>
      <c r="BE92" s="5"/>
      <c r="BF92" s="5"/>
    </row>
    <row r="93" spans="1:245" ht="22.15" customHeight="1" x14ac:dyDescent="0.2">
      <c r="B93" s="182"/>
      <c r="C93" s="473"/>
      <c r="D93" s="496"/>
      <c r="E93" s="454"/>
      <c r="F93" s="357"/>
      <c r="G93" s="357"/>
      <c r="H93" s="478"/>
      <c r="I93" s="130">
        <v>8</v>
      </c>
      <c r="J93" s="129"/>
      <c r="K93" s="309"/>
      <c r="L93" s="309"/>
      <c r="M93" s="309"/>
      <c r="N93" s="309"/>
      <c r="O93" s="7"/>
      <c r="P93" s="415" t="s">
        <v>82</v>
      </c>
      <c r="Q93" s="356"/>
      <c r="R93" s="356"/>
      <c r="S93" s="7"/>
      <c r="T93" s="130">
        <v>8</v>
      </c>
      <c r="U93" s="129"/>
      <c r="V93" s="130">
        <v>8</v>
      </c>
      <c r="W93" s="150"/>
      <c r="X93" s="7"/>
      <c r="Y93" s="63" t="s">
        <v>123</v>
      </c>
      <c r="Z93" s="61"/>
      <c r="AA93" s="447" t="s">
        <v>128</v>
      </c>
      <c r="AB93" s="446" t="s">
        <v>29</v>
      </c>
      <c r="AC93" s="7"/>
      <c r="AD93" s="40" t="s">
        <v>72</v>
      </c>
      <c r="AE93" s="106">
        <v>7</v>
      </c>
      <c r="AF93" s="225"/>
      <c r="AG93" s="26" t="s">
        <v>87</v>
      </c>
      <c r="AH93" s="106">
        <v>7</v>
      </c>
      <c r="AI93" s="225"/>
      <c r="AJ93" s="391" t="s">
        <v>110</v>
      </c>
      <c r="AK93" s="398" t="s">
        <v>30</v>
      </c>
      <c r="AL93" s="347" t="s">
        <v>31</v>
      </c>
      <c r="AM93" s="6"/>
      <c r="AN93" s="408"/>
      <c r="AO93" s="6"/>
      <c r="AP93" s="58" t="s">
        <v>113</v>
      </c>
      <c r="AQ93" s="244">
        <f>AQ87*13</f>
        <v>2340</v>
      </c>
      <c r="AR93" s="6"/>
      <c r="AV93" s="6"/>
      <c r="AW93" s="93">
        <f t="shared" si="11"/>
        <v>0</v>
      </c>
      <c r="AX93" s="98">
        <f t="shared" si="12"/>
        <v>0</v>
      </c>
      <c r="AZ93" s="6"/>
      <c r="BA93" s="5"/>
      <c r="BB93" s="5"/>
      <c r="BC93" s="5"/>
      <c r="BD93" s="5"/>
      <c r="BE93" s="5"/>
      <c r="BF93" s="5"/>
    </row>
    <row r="94" spans="1:245" ht="22.15" customHeight="1" x14ac:dyDescent="0.2">
      <c r="B94" s="182"/>
      <c r="C94" s="473"/>
      <c r="D94" s="496"/>
      <c r="E94" s="454"/>
      <c r="F94" s="357"/>
      <c r="G94" s="357"/>
      <c r="H94" s="478"/>
      <c r="I94" s="130">
        <v>9</v>
      </c>
      <c r="J94" s="129"/>
      <c r="K94" s="309"/>
      <c r="L94" s="309"/>
      <c r="M94" s="309"/>
      <c r="N94" s="309"/>
      <c r="O94" s="7"/>
      <c r="P94" s="411"/>
      <c r="Q94" s="357"/>
      <c r="R94" s="357"/>
      <c r="S94" s="7"/>
      <c r="T94" s="130">
        <v>9</v>
      </c>
      <c r="U94" s="129"/>
      <c r="V94" s="130">
        <v>9</v>
      </c>
      <c r="W94" s="151"/>
      <c r="X94" s="7"/>
      <c r="Y94" s="63" t="s">
        <v>100</v>
      </c>
      <c r="Z94" s="61"/>
      <c r="AA94" s="424"/>
      <c r="AB94" s="418"/>
      <c r="AC94" s="7"/>
      <c r="AD94" s="41" t="s">
        <v>73</v>
      </c>
      <c r="AE94" s="226">
        <v>8</v>
      </c>
      <c r="AF94" s="224"/>
      <c r="AG94" s="38" t="s">
        <v>88</v>
      </c>
      <c r="AH94" s="226">
        <v>5</v>
      </c>
      <c r="AI94" s="224"/>
      <c r="AJ94" s="400"/>
      <c r="AK94" s="401"/>
      <c r="AL94" s="395"/>
      <c r="AM94" s="6"/>
      <c r="AN94" s="408"/>
      <c r="AO94" s="6"/>
      <c r="AP94" s="58" t="s">
        <v>114</v>
      </c>
      <c r="AQ94" s="244">
        <f>AQ88*AA85</f>
        <v>0</v>
      </c>
      <c r="AR94" s="6"/>
      <c r="AV94" s="6"/>
      <c r="AW94" s="93">
        <f t="shared" si="11"/>
        <v>0</v>
      </c>
      <c r="AX94" s="98">
        <f t="shared" si="12"/>
        <v>0</v>
      </c>
      <c r="AZ94" s="6"/>
      <c r="BA94" s="5"/>
      <c r="BB94" s="5"/>
      <c r="BC94" s="5"/>
      <c r="BD94" s="5"/>
      <c r="BE94" s="5"/>
      <c r="BF94" s="5"/>
    </row>
    <row r="95" spans="1:245" ht="22.15" customHeight="1" thickBot="1" x14ac:dyDescent="0.25">
      <c r="B95" s="182"/>
      <c r="C95" s="473"/>
      <c r="D95" s="496"/>
      <c r="E95" s="454"/>
      <c r="F95" s="357"/>
      <c r="G95" s="357"/>
      <c r="H95" s="478"/>
      <c r="I95" s="130">
        <v>10</v>
      </c>
      <c r="J95" s="129"/>
      <c r="K95" s="309"/>
      <c r="L95" s="309"/>
      <c r="M95" s="309"/>
      <c r="N95" s="309"/>
      <c r="O95" s="7"/>
      <c r="P95" s="411"/>
      <c r="Q95" s="357"/>
      <c r="R95" s="357"/>
      <c r="S95" s="7"/>
      <c r="T95" s="130">
        <v>10</v>
      </c>
      <c r="U95" s="129"/>
      <c r="V95" s="130">
        <v>10</v>
      </c>
      <c r="W95" s="151"/>
      <c r="X95" s="7"/>
      <c r="Y95" s="50" t="s">
        <v>101</v>
      </c>
      <c r="Z95" s="60"/>
      <c r="AA95" s="428" t="s">
        <v>129</v>
      </c>
      <c r="AB95" s="425" t="s">
        <v>32</v>
      </c>
      <c r="AC95" s="7"/>
      <c r="AD95" s="40" t="s">
        <v>74</v>
      </c>
      <c r="AE95" s="106">
        <v>8</v>
      </c>
      <c r="AF95" s="225"/>
      <c r="AG95" s="26" t="s">
        <v>89</v>
      </c>
      <c r="AH95" s="106">
        <v>7</v>
      </c>
      <c r="AI95" s="225"/>
      <c r="AJ95" s="393" t="s">
        <v>111</v>
      </c>
      <c r="AK95" s="396" t="s">
        <v>33</v>
      </c>
      <c r="AL95" s="389" t="s">
        <v>34</v>
      </c>
      <c r="AM95" s="6"/>
      <c r="AN95" s="408"/>
      <c r="AO95" s="6"/>
      <c r="AP95" s="237" t="s">
        <v>119</v>
      </c>
      <c r="AQ95" s="238">
        <f>AQ94*1/AQ93</f>
        <v>0</v>
      </c>
      <c r="AR95" s="6"/>
      <c r="AV95" s="6"/>
      <c r="AW95" s="93">
        <f t="shared" si="11"/>
        <v>0</v>
      </c>
      <c r="AX95" s="98">
        <f t="shared" si="12"/>
        <v>0</v>
      </c>
      <c r="AZ95" s="6"/>
      <c r="BA95" s="5"/>
      <c r="BB95" s="5"/>
      <c r="BC95" s="5"/>
      <c r="BD95" s="5"/>
      <c r="BE95" s="5"/>
      <c r="BF95" s="5"/>
    </row>
    <row r="96" spans="1:245" ht="22.15" customHeight="1" x14ac:dyDescent="0.2">
      <c r="B96" s="182"/>
      <c r="C96" s="473"/>
      <c r="D96" s="496"/>
      <c r="E96" s="454"/>
      <c r="F96" s="357"/>
      <c r="G96" s="357"/>
      <c r="H96" s="478"/>
      <c r="I96" s="130">
        <v>11</v>
      </c>
      <c r="J96" s="129"/>
      <c r="K96" s="309"/>
      <c r="L96" s="309"/>
      <c r="M96" s="309"/>
      <c r="N96" s="309"/>
      <c r="O96" s="7"/>
      <c r="P96" s="411"/>
      <c r="Q96" s="357"/>
      <c r="R96" s="357"/>
      <c r="S96" s="7"/>
      <c r="T96" s="130">
        <v>11</v>
      </c>
      <c r="U96" s="129"/>
      <c r="V96" s="130">
        <v>11</v>
      </c>
      <c r="W96" s="151"/>
      <c r="X96" s="7"/>
      <c r="Y96" s="50" t="s">
        <v>102</v>
      </c>
      <c r="Z96" s="60"/>
      <c r="AA96" s="430"/>
      <c r="AB96" s="427"/>
      <c r="AC96" s="7"/>
      <c r="AD96" s="42" t="s">
        <v>75</v>
      </c>
      <c r="AE96" s="226">
        <v>9</v>
      </c>
      <c r="AF96" s="228"/>
      <c r="AG96" s="38" t="s">
        <v>90</v>
      </c>
      <c r="AH96" s="226">
        <v>6</v>
      </c>
      <c r="AI96" s="228"/>
      <c r="AJ96" s="394"/>
      <c r="AK96" s="397"/>
      <c r="AL96" s="390"/>
      <c r="AM96" s="6"/>
      <c r="AN96" s="408"/>
      <c r="AO96" s="6"/>
      <c r="AP96" s="2"/>
      <c r="AQ96" s="6"/>
      <c r="AR96" s="6"/>
      <c r="AV96" s="6"/>
      <c r="AW96" s="93">
        <f t="shared" si="11"/>
        <v>0</v>
      </c>
      <c r="AX96" s="98">
        <f t="shared" si="12"/>
        <v>0</v>
      </c>
      <c r="AZ96" s="6"/>
      <c r="BA96" s="5"/>
      <c r="BB96" s="5"/>
      <c r="BC96" s="5"/>
      <c r="BD96" s="5"/>
      <c r="BE96" s="5"/>
      <c r="BF96" s="5"/>
    </row>
    <row r="97" spans="1:245" ht="22.15" customHeight="1" x14ac:dyDescent="0.2">
      <c r="B97" s="182"/>
      <c r="C97" s="473"/>
      <c r="D97" s="496"/>
      <c r="E97" s="454"/>
      <c r="F97" s="357"/>
      <c r="G97" s="357"/>
      <c r="H97" s="478"/>
      <c r="I97" s="130">
        <v>12</v>
      </c>
      <c r="J97" s="129"/>
      <c r="K97" s="309"/>
      <c r="L97" s="309"/>
      <c r="M97" s="309"/>
      <c r="N97" s="309"/>
      <c r="O97" s="7"/>
      <c r="P97" s="411"/>
      <c r="Q97" s="357"/>
      <c r="R97" s="357"/>
      <c r="S97" s="7"/>
      <c r="T97" s="130">
        <v>12</v>
      </c>
      <c r="U97" s="129"/>
      <c r="V97" s="130">
        <v>12</v>
      </c>
      <c r="W97" s="151"/>
      <c r="X97" s="7"/>
      <c r="Y97" s="63" t="s">
        <v>103</v>
      </c>
      <c r="Z97" s="66"/>
      <c r="AA97" s="432" t="s">
        <v>130</v>
      </c>
      <c r="AB97" s="417" t="s">
        <v>35</v>
      </c>
      <c r="AC97" s="7"/>
      <c r="AD97" s="43" t="s">
        <v>76</v>
      </c>
      <c r="AE97" s="106">
        <v>8</v>
      </c>
      <c r="AF97" s="225"/>
      <c r="AG97" s="26" t="s">
        <v>91</v>
      </c>
      <c r="AH97" s="106">
        <v>9</v>
      </c>
      <c r="AI97" s="225"/>
      <c r="AJ97" s="391" t="s">
        <v>112</v>
      </c>
      <c r="AK97" s="398" t="s">
        <v>36</v>
      </c>
      <c r="AL97" s="347" t="s">
        <v>37</v>
      </c>
      <c r="AM97" s="6"/>
      <c r="AN97" s="408"/>
      <c r="AO97" s="6"/>
      <c r="AP97" s="2"/>
      <c r="AQ97" s="6"/>
      <c r="AR97" s="6"/>
      <c r="AV97" s="6"/>
      <c r="AW97" s="93">
        <f t="shared" si="11"/>
        <v>0</v>
      </c>
      <c r="AX97" s="98">
        <f t="shared" si="12"/>
        <v>0</v>
      </c>
      <c r="AZ97" s="6"/>
      <c r="BA97" s="5"/>
      <c r="BB97" s="5"/>
      <c r="BC97" s="5"/>
      <c r="BD97" s="5"/>
      <c r="BE97" s="5"/>
      <c r="BF97" s="5"/>
    </row>
    <row r="98" spans="1:245" ht="22.15" customHeight="1" thickBot="1" x14ac:dyDescent="0.25">
      <c r="B98" s="183"/>
      <c r="C98" s="474"/>
      <c r="D98" s="497"/>
      <c r="E98" s="455"/>
      <c r="F98" s="358"/>
      <c r="G98" s="358"/>
      <c r="H98" s="479"/>
      <c r="I98" s="184">
        <v>13</v>
      </c>
      <c r="J98" s="139"/>
      <c r="K98" s="310"/>
      <c r="L98" s="310"/>
      <c r="M98" s="310"/>
      <c r="N98" s="310"/>
      <c r="O98" s="7"/>
      <c r="P98" s="416"/>
      <c r="Q98" s="358"/>
      <c r="R98" s="358"/>
      <c r="S98" s="7"/>
      <c r="T98" s="184">
        <v>13</v>
      </c>
      <c r="U98" s="139"/>
      <c r="V98" s="184">
        <v>13</v>
      </c>
      <c r="W98" s="152"/>
      <c r="X98" s="7"/>
      <c r="Y98" s="64" t="s">
        <v>104</v>
      </c>
      <c r="Z98" s="67"/>
      <c r="AA98" s="433"/>
      <c r="AB98" s="431"/>
      <c r="AC98" s="7"/>
      <c r="AD98" s="44" t="s">
        <v>77</v>
      </c>
      <c r="AE98" s="229">
        <v>5</v>
      </c>
      <c r="AF98" s="230"/>
      <c r="AG98" s="25" t="s">
        <v>92</v>
      </c>
      <c r="AH98" s="229">
        <v>10</v>
      </c>
      <c r="AI98" s="230"/>
      <c r="AJ98" s="392"/>
      <c r="AK98" s="399"/>
      <c r="AL98" s="348"/>
      <c r="AM98" s="6"/>
      <c r="AN98" s="409"/>
      <c r="AO98" s="6"/>
      <c r="AP98" s="2"/>
      <c r="AQ98" s="6"/>
      <c r="AR98" s="6"/>
      <c r="AV98" s="6"/>
      <c r="AW98" s="93">
        <f t="shared" si="11"/>
        <v>0</v>
      </c>
      <c r="AX98" s="98">
        <f t="shared" si="12"/>
        <v>0</v>
      </c>
      <c r="AZ98" s="6"/>
      <c r="BA98" s="5"/>
      <c r="BB98" s="5"/>
      <c r="BC98" s="5"/>
      <c r="BD98" s="5"/>
      <c r="BE98" s="5"/>
      <c r="BF98" s="5"/>
    </row>
    <row r="99" spans="1:245" s="18" customFormat="1" ht="5.0999999999999996" customHeight="1" thickBot="1" x14ac:dyDescent="0.25">
      <c r="A99" s="12"/>
      <c r="B99" s="35"/>
      <c r="C99" s="177"/>
      <c r="D99" s="135"/>
      <c r="E99" s="137"/>
      <c r="F99" s="23"/>
      <c r="G99" s="23"/>
      <c r="H99" s="23"/>
      <c r="I99" s="178"/>
      <c r="J99" s="23"/>
      <c r="K99" s="11"/>
      <c r="L99" s="11"/>
      <c r="M99" s="11"/>
      <c r="N99" s="11"/>
      <c r="O99" s="7"/>
      <c r="P99" s="193"/>
      <c r="Q99" s="23"/>
      <c r="R99" s="23"/>
      <c r="S99" s="7"/>
      <c r="T99" s="178"/>
      <c r="U99" s="23"/>
      <c r="V99" s="178"/>
      <c r="W99" s="23"/>
      <c r="X99" s="7"/>
      <c r="Y99" s="13"/>
      <c r="Z99" s="34"/>
      <c r="AA99" s="15"/>
      <c r="AB99" s="14"/>
      <c r="AC99" s="7"/>
      <c r="AD99" s="10"/>
      <c r="AE99" s="210"/>
      <c r="AF99" s="211"/>
      <c r="AG99" s="10"/>
      <c r="AH99" s="210"/>
      <c r="AI99" s="211"/>
      <c r="AJ99" s="16"/>
      <c r="AK99" s="7"/>
      <c r="AL99" s="17"/>
      <c r="AM99" s="10"/>
      <c r="AN99" s="35"/>
      <c r="AO99" s="10"/>
      <c r="AQ99" s="243"/>
      <c r="AR99" s="10"/>
      <c r="AT99" s="24"/>
      <c r="AU99" s="78"/>
      <c r="AV99" s="10"/>
      <c r="AW99" s="93"/>
      <c r="AX99" s="95"/>
      <c r="AZ99" s="10"/>
      <c r="BH99" s="209"/>
    </row>
    <row r="100" spans="1:245" ht="39.950000000000003" customHeight="1" thickBot="1" x14ac:dyDescent="0.25">
      <c r="B100" s="165"/>
      <c r="C100" s="166"/>
      <c r="D100" s="465" t="s">
        <v>0</v>
      </c>
      <c r="E100" s="376" t="s">
        <v>11</v>
      </c>
      <c r="F100" s="467" t="s">
        <v>12</v>
      </c>
      <c r="G100" s="467" t="s">
        <v>10</v>
      </c>
      <c r="H100" s="467" t="s">
        <v>15</v>
      </c>
      <c r="I100" s="469" t="s">
        <v>178</v>
      </c>
      <c r="J100" s="470"/>
      <c r="K100" s="376" t="s">
        <v>2</v>
      </c>
      <c r="L100" s="376" t="s">
        <v>3</v>
      </c>
      <c r="M100" s="376" t="s">
        <v>4</v>
      </c>
      <c r="N100" s="376" t="s">
        <v>5</v>
      </c>
      <c r="O100" s="7"/>
      <c r="P100" s="376" t="s">
        <v>1</v>
      </c>
      <c r="Q100" s="368" t="s">
        <v>8</v>
      </c>
      <c r="R100" s="370" t="s">
        <v>9</v>
      </c>
      <c r="T100" s="364" t="s">
        <v>14</v>
      </c>
      <c r="U100" s="365"/>
      <c r="V100" s="378" t="s">
        <v>13</v>
      </c>
      <c r="W100" s="379"/>
      <c r="Y100" s="231" t="s">
        <v>106</v>
      </c>
      <c r="Z100" s="33"/>
      <c r="AA100" s="232" t="s">
        <v>17</v>
      </c>
      <c r="AB100" s="419" t="s">
        <v>6</v>
      </c>
      <c r="AD100" s="215" t="s">
        <v>124</v>
      </c>
      <c r="AE100" s="216"/>
      <c r="AF100" s="217"/>
      <c r="AG100" s="216"/>
      <c r="AH100" s="216"/>
      <c r="AI100" s="217"/>
      <c r="AJ100" s="216"/>
      <c r="AK100" s="216"/>
      <c r="AL100" s="218"/>
      <c r="AM100" s="2"/>
      <c r="AN100" s="62" t="s">
        <v>182</v>
      </c>
      <c r="AO100" s="2"/>
      <c r="AP100" s="508" t="s">
        <v>183</v>
      </c>
      <c r="AQ100" s="509"/>
      <c r="AR100" s="2"/>
      <c r="AV100" s="2"/>
      <c r="AW100" s="99"/>
      <c r="AX100" s="97"/>
      <c r="AZ100" s="2"/>
      <c r="BA100" s="2"/>
      <c r="BB100" s="2"/>
      <c r="BC100" s="2"/>
      <c r="BD100" s="2"/>
      <c r="BE100" s="2"/>
      <c r="BF100" s="2"/>
      <c r="IK100" s="2"/>
    </row>
    <row r="101" spans="1:245" ht="20.100000000000001" customHeight="1" thickBot="1" x14ac:dyDescent="0.25">
      <c r="B101" s="168"/>
      <c r="C101" s="169"/>
      <c r="D101" s="466"/>
      <c r="E101" s="377"/>
      <c r="F101" s="468"/>
      <c r="G101" s="468"/>
      <c r="H101" s="468"/>
      <c r="I101" s="471"/>
      <c r="J101" s="472"/>
      <c r="K101" s="377"/>
      <c r="L101" s="377"/>
      <c r="M101" s="377"/>
      <c r="N101" s="377"/>
      <c r="P101" s="377"/>
      <c r="Q101" s="369"/>
      <c r="R101" s="371"/>
      <c r="S101" s="46"/>
      <c r="T101" s="366"/>
      <c r="U101" s="367"/>
      <c r="V101" s="380"/>
      <c r="W101" s="381"/>
      <c r="X101" s="46"/>
      <c r="Y101" s="37" t="s">
        <v>105</v>
      </c>
      <c r="Z101" s="102"/>
      <c r="AA101" s="8">
        <f>SUM(Z102:Z114)</f>
        <v>0</v>
      </c>
      <c r="AB101" s="420"/>
      <c r="AC101" s="46"/>
      <c r="AD101" s="221" t="s">
        <v>131</v>
      </c>
      <c r="AE101" s="53"/>
      <c r="AF101" s="54"/>
      <c r="AG101" s="53"/>
      <c r="AH101" s="53"/>
      <c r="AI101" s="54"/>
      <c r="AJ101" s="222" t="s">
        <v>17</v>
      </c>
      <c r="AK101" s="196" t="s">
        <v>125</v>
      </c>
      <c r="AL101" s="156" t="s">
        <v>93</v>
      </c>
      <c r="AM101" s="2"/>
      <c r="AN101" s="385"/>
      <c r="AO101" s="2"/>
      <c r="AP101" s="69" t="s">
        <v>136</v>
      </c>
      <c r="AQ101" s="70">
        <v>7</v>
      </c>
      <c r="AR101" s="2"/>
      <c r="AV101" s="2"/>
      <c r="AW101" s="93"/>
      <c r="AX101" s="93"/>
      <c r="AZ101" s="2"/>
      <c r="BA101" s="2"/>
      <c r="BB101" s="2"/>
      <c r="BC101" s="2"/>
      <c r="BD101" s="2"/>
      <c r="BE101" s="2"/>
      <c r="BF101" s="2"/>
      <c r="IK101" s="2"/>
    </row>
    <row r="102" spans="1:245" ht="22.15" customHeight="1" x14ac:dyDescent="0.2">
      <c r="B102" s="91"/>
      <c r="C102" s="170"/>
      <c r="D102" s="437"/>
      <c r="E102" s="437"/>
      <c r="F102" s="362"/>
      <c r="G102" s="362"/>
      <c r="H102" s="362"/>
      <c r="I102" s="171">
        <v>1</v>
      </c>
      <c r="J102" s="141"/>
      <c r="K102" s="303"/>
      <c r="L102" s="303"/>
      <c r="M102" s="303"/>
      <c r="N102" s="303"/>
      <c r="O102" s="46"/>
      <c r="P102" s="440" t="s">
        <v>81</v>
      </c>
      <c r="Q102" s="362"/>
      <c r="R102" s="362"/>
      <c r="S102" s="7"/>
      <c r="T102" s="171">
        <v>1</v>
      </c>
      <c r="U102" s="141"/>
      <c r="V102" s="171">
        <v>1</v>
      </c>
      <c r="W102" s="145"/>
      <c r="X102" s="7"/>
      <c r="Y102" s="31" t="s">
        <v>94</v>
      </c>
      <c r="Z102" s="65"/>
      <c r="AA102" s="445" t="s">
        <v>20</v>
      </c>
      <c r="AB102" s="444" t="s">
        <v>19</v>
      </c>
      <c r="AC102" s="7"/>
      <c r="AD102" s="52" t="s">
        <v>160</v>
      </c>
      <c r="AE102" s="223">
        <v>1</v>
      </c>
      <c r="AF102" s="224"/>
      <c r="AG102" s="39" t="s">
        <v>78</v>
      </c>
      <c r="AH102" s="223">
        <v>7</v>
      </c>
      <c r="AI102" s="224"/>
      <c r="AJ102" s="393" t="s">
        <v>107</v>
      </c>
      <c r="AK102" s="396" t="s">
        <v>21</v>
      </c>
      <c r="AL102" s="389" t="s">
        <v>39</v>
      </c>
      <c r="AM102" s="6"/>
      <c r="AN102" s="386"/>
      <c r="AO102" s="6"/>
      <c r="AP102" s="49" t="s">
        <v>135</v>
      </c>
      <c r="AQ102" s="55">
        <v>26</v>
      </c>
      <c r="AR102" s="6"/>
      <c r="AV102" s="6"/>
      <c r="AW102" s="93">
        <f t="shared" ref="AW102:AW114" si="13">AE102*AF102</f>
        <v>0</v>
      </c>
      <c r="AX102" s="98">
        <f t="shared" ref="AX102:AX114" si="14">AH102*AI102</f>
        <v>0</v>
      </c>
      <c r="AZ102" s="6"/>
      <c r="BA102" s="5"/>
      <c r="BB102" s="5"/>
      <c r="BC102" s="5"/>
      <c r="BD102" s="5"/>
      <c r="BE102" s="5"/>
      <c r="BF102" s="5"/>
      <c r="BH102" s="68" t="s">
        <v>138</v>
      </c>
      <c r="BI102" s="56">
        <f>AQ105*1</f>
        <v>0</v>
      </c>
      <c r="BJ102" s="56">
        <f>BK102-BI102</f>
        <v>1</v>
      </c>
      <c r="BK102" s="240">
        <v>1</v>
      </c>
      <c r="BL102" s="240"/>
    </row>
    <row r="103" spans="1:245" ht="22.15" customHeight="1" x14ac:dyDescent="0.2">
      <c r="B103" s="172"/>
      <c r="C103" s="475"/>
      <c r="D103" s="438"/>
      <c r="E103" s="438"/>
      <c r="F103" s="360"/>
      <c r="G103" s="360"/>
      <c r="H103" s="360"/>
      <c r="I103" s="173">
        <v>2</v>
      </c>
      <c r="J103" s="142"/>
      <c r="K103" s="304"/>
      <c r="L103" s="304"/>
      <c r="M103" s="304"/>
      <c r="N103" s="304"/>
      <c r="O103" s="7"/>
      <c r="P103" s="351"/>
      <c r="Q103" s="360"/>
      <c r="R103" s="360"/>
      <c r="S103" s="7"/>
      <c r="T103" s="173">
        <v>2</v>
      </c>
      <c r="U103" s="142"/>
      <c r="V103" s="173">
        <v>2</v>
      </c>
      <c r="W103" s="146"/>
      <c r="X103" s="7"/>
      <c r="Y103" s="50" t="s">
        <v>95</v>
      </c>
      <c r="Z103" s="59"/>
      <c r="AA103" s="430"/>
      <c r="AB103" s="427"/>
      <c r="AC103" s="7"/>
      <c r="AD103" s="40" t="s">
        <v>66</v>
      </c>
      <c r="AE103" s="106">
        <v>2</v>
      </c>
      <c r="AF103" s="225"/>
      <c r="AG103" s="9" t="s">
        <v>79</v>
      </c>
      <c r="AH103" s="106">
        <v>9</v>
      </c>
      <c r="AI103" s="225"/>
      <c r="AJ103" s="394"/>
      <c r="AK103" s="397"/>
      <c r="AL103" s="390"/>
      <c r="AM103" s="6"/>
      <c r="AN103" s="386"/>
      <c r="AO103" s="6"/>
      <c r="AP103" s="49" t="s">
        <v>115</v>
      </c>
      <c r="AQ103" s="55">
        <f>AE102+AE103+AE104+AE105+AE106+AE107+AE108+AE109+AE110+AE111+AE112+AE113+AE114+AH102+AH103+AH104+AH105+AH106+AH107+AH108+AH109+AH110+AH111+AH112+AH113+AH114</f>
        <v>180</v>
      </c>
      <c r="AR103" s="6"/>
      <c r="AV103" s="6"/>
      <c r="AW103" s="93">
        <f t="shared" si="13"/>
        <v>0</v>
      </c>
      <c r="AX103" s="98">
        <f t="shared" si="14"/>
        <v>0</v>
      </c>
      <c r="AZ103" s="6"/>
      <c r="BA103" s="5"/>
      <c r="BB103" s="5"/>
      <c r="BC103" s="5"/>
      <c r="BD103" s="5"/>
      <c r="BE103" s="5"/>
      <c r="BF103" s="5"/>
      <c r="BH103" s="57" t="s">
        <v>140</v>
      </c>
      <c r="BI103" s="56">
        <f>AQ108*1</f>
        <v>0</v>
      </c>
      <c r="BJ103" s="56">
        <f>BK103-BI103</f>
        <v>1</v>
      </c>
      <c r="BK103" s="240">
        <v>1</v>
      </c>
      <c r="BL103" s="240"/>
    </row>
    <row r="104" spans="1:245" ht="22.15" customHeight="1" x14ac:dyDescent="0.2">
      <c r="B104" s="174"/>
      <c r="C104" s="475"/>
      <c r="D104" s="438"/>
      <c r="E104" s="438"/>
      <c r="F104" s="360"/>
      <c r="G104" s="360"/>
      <c r="H104" s="360"/>
      <c r="I104" s="173">
        <v>3</v>
      </c>
      <c r="J104" s="142"/>
      <c r="K104" s="304"/>
      <c r="L104" s="304"/>
      <c r="M104" s="304"/>
      <c r="N104" s="304"/>
      <c r="O104" s="7"/>
      <c r="P104" s="351"/>
      <c r="Q104" s="360"/>
      <c r="R104" s="360"/>
      <c r="S104" s="7"/>
      <c r="T104" s="173">
        <v>3</v>
      </c>
      <c r="U104" s="142"/>
      <c r="V104" s="173">
        <v>3</v>
      </c>
      <c r="W104" s="146"/>
      <c r="X104" s="7"/>
      <c r="Y104" s="63" t="s">
        <v>96</v>
      </c>
      <c r="Z104" s="61"/>
      <c r="AA104" s="423" t="s">
        <v>23</v>
      </c>
      <c r="AB104" s="417" t="s">
        <v>22</v>
      </c>
      <c r="AC104" s="7"/>
      <c r="AD104" s="41" t="s">
        <v>67</v>
      </c>
      <c r="AE104" s="226">
        <v>3</v>
      </c>
      <c r="AF104" s="224"/>
      <c r="AG104" s="38" t="s">
        <v>80</v>
      </c>
      <c r="AH104" s="226">
        <v>8</v>
      </c>
      <c r="AI104" s="224"/>
      <c r="AJ104" s="391" t="s">
        <v>108</v>
      </c>
      <c r="AK104" s="398" t="s">
        <v>24</v>
      </c>
      <c r="AL104" s="347" t="s">
        <v>25</v>
      </c>
      <c r="AM104" s="6"/>
      <c r="AN104" s="386"/>
      <c r="AO104" s="6"/>
      <c r="AP104" s="49" t="s">
        <v>116</v>
      </c>
      <c r="AQ104" s="55">
        <f>AW102+AW103+AW104+AW105+AW106+AW107+AW108+AW109+AW110+AW111+AW112+AW113+AW114+AX102+AX103+AX104+AX105+AX106+AX107+AX108+AX109+AX110+AX111+AX112+AX113+AX114</f>
        <v>0</v>
      </c>
      <c r="AR104" s="6"/>
      <c r="AV104" s="6"/>
      <c r="AW104" s="93">
        <f t="shared" si="13"/>
        <v>0</v>
      </c>
      <c r="AX104" s="98">
        <f t="shared" si="14"/>
        <v>0</v>
      </c>
      <c r="AZ104" s="6"/>
      <c r="BA104" s="5"/>
      <c r="BB104" s="5"/>
      <c r="BC104" s="5"/>
      <c r="BD104" s="5"/>
      <c r="BE104" s="5"/>
      <c r="BF104" s="5"/>
      <c r="BH104" s="58" t="s">
        <v>142</v>
      </c>
      <c r="BI104" s="56">
        <f>AQ111*1</f>
        <v>0</v>
      </c>
      <c r="BJ104" s="56">
        <f>BK104-BI104</f>
        <v>1</v>
      </c>
      <c r="BK104" s="240">
        <v>1</v>
      </c>
      <c r="BL104" s="240"/>
    </row>
    <row r="105" spans="1:245" ht="22.15" customHeight="1" x14ac:dyDescent="0.2">
      <c r="B105" s="174"/>
      <c r="C105" s="475"/>
      <c r="D105" s="438"/>
      <c r="E105" s="438"/>
      <c r="F105" s="360"/>
      <c r="G105" s="360"/>
      <c r="H105" s="360"/>
      <c r="I105" s="173">
        <v>4</v>
      </c>
      <c r="J105" s="142"/>
      <c r="K105" s="304"/>
      <c r="L105" s="304"/>
      <c r="M105" s="304"/>
      <c r="N105" s="304"/>
      <c r="O105" s="7"/>
      <c r="P105" s="351"/>
      <c r="Q105" s="360"/>
      <c r="R105" s="360"/>
      <c r="S105" s="7"/>
      <c r="T105" s="173">
        <v>4</v>
      </c>
      <c r="U105" s="142"/>
      <c r="V105" s="173">
        <v>4</v>
      </c>
      <c r="W105" s="146"/>
      <c r="X105" s="7"/>
      <c r="Y105" s="63" t="s">
        <v>97</v>
      </c>
      <c r="Z105" s="61"/>
      <c r="AA105" s="424"/>
      <c r="AB105" s="418"/>
      <c r="AC105" s="7"/>
      <c r="AD105" s="40" t="s">
        <v>68</v>
      </c>
      <c r="AE105" s="106">
        <v>4</v>
      </c>
      <c r="AF105" s="225"/>
      <c r="AG105" s="9" t="s">
        <v>83</v>
      </c>
      <c r="AH105" s="106">
        <v>9</v>
      </c>
      <c r="AI105" s="225"/>
      <c r="AJ105" s="400"/>
      <c r="AK105" s="401"/>
      <c r="AL105" s="395"/>
      <c r="AM105" s="6"/>
      <c r="AN105" s="386"/>
      <c r="AO105" s="6"/>
      <c r="AP105" s="49" t="s">
        <v>117</v>
      </c>
      <c r="AQ105" s="56">
        <f>AQ104*1/AQ103</f>
        <v>0</v>
      </c>
      <c r="AR105" s="6"/>
      <c r="AV105" s="6"/>
      <c r="AW105" s="93">
        <f t="shared" si="13"/>
        <v>0</v>
      </c>
      <c r="AX105" s="98">
        <f t="shared" si="14"/>
        <v>0</v>
      </c>
      <c r="AZ105" s="6"/>
      <c r="BA105" s="5"/>
      <c r="BB105" s="5"/>
      <c r="BC105" s="5"/>
      <c r="BD105" s="5"/>
      <c r="BE105" s="5"/>
      <c r="BF105" s="5"/>
    </row>
    <row r="106" spans="1:245" ht="22.15" customHeight="1" x14ac:dyDescent="0.2">
      <c r="B106" s="174"/>
      <c r="C106" s="475"/>
      <c r="D106" s="438"/>
      <c r="E106" s="438"/>
      <c r="F106" s="360"/>
      <c r="G106" s="360"/>
      <c r="H106" s="360"/>
      <c r="I106" s="173">
        <v>5</v>
      </c>
      <c r="J106" s="142"/>
      <c r="K106" s="305"/>
      <c r="L106" s="305"/>
      <c r="M106" s="305"/>
      <c r="N106" s="305"/>
      <c r="O106" s="7"/>
      <c r="P106" s="351"/>
      <c r="Q106" s="360"/>
      <c r="R106" s="360"/>
      <c r="S106" s="7"/>
      <c r="T106" s="173">
        <v>5</v>
      </c>
      <c r="U106" s="142"/>
      <c r="V106" s="173">
        <v>5</v>
      </c>
      <c r="W106" s="146"/>
      <c r="X106" s="7"/>
      <c r="Y106" s="50" t="s">
        <v>98</v>
      </c>
      <c r="Z106" s="60"/>
      <c r="AA106" s="428" t="s">
        <v>127</v>
      </c>
      <c r="AB106" s="425" t="s">
        <v>26</v>
      </c>
      <c r="AC106" s="7"/>
      <c r="AD106" s="41" t="s">
        <v>69</v>
      </c>
      <c r="AE106" s="226">
        <v>5</v>
      </c>
      <c r="AF106" s="224"/>
      <c r="AG106" s="38" t="s">
        <v>84</v>
      </c>
      <c r="AH106" s="226">
        <v>10</v>
      </c>
      <c r="AI106" s="224"/>
      <c r="AJ106" s="402" t="s">
        <v>109</v>
      </c>
      <c r="AK106" s="403" t="s">
        <v>27</v>
      </c>
      <c r="AL106" s="388" t="s">
        <v>28</v>
      </c>
      <c r="AM106" s="6"/>
      <c r="AN106" s="386"/>
      <c r="AO106" s="6"/>
      <c r="AP106" s="57" t="s">
        <v>118</v>
      </c>
      <c r="AQ106" s="55">
        <v>13</v>
      </c>
      <c r="AR106" s="6"/>
      <c r="AV106" s="6"/>
      <c r="AW106" s="93">
        <f t="shared" si="13"/>
        <v>0</v>
      </c>
      <c r="AX106" s="98">
        <f t="shared" si="14"/>
        <v>0</v>
      </c>
      <c r="AZ106" s="6"/>
      <c r="BA106" s="5"/>
      <c r="BB106" s="5"/>
      <c r="BC106" s="5"/>
      <c r="BD106" s="5"/>
      <c r="BE106" s="5"/>
      <c r="BF106" s="5"/>
    </row>
    <row r="107" spans="1:245" ht="22.15" customHeight="1" x14ac:dyDescent="0.2">
      <c r="B107" s="174"/>
      <c r="C107" s="475"/>
      <c r="D107" s="438"/>
      <c r="E107" s="438"/>
      <c r="F107" s="360"/>
      <c r="G107" s="360"/>
      <c r="H107" s="360"/>
      <c r="I107" s="173">
        <v>6</v>
      </c>
      <c r="J107" s="142"/>
      <c r="K107" s="305"/>
      <c r="L107" s="305"/>
      <c r="M107" s="305"/>
      <c r="N107" s="305"/>
      <c r="O107" s="7"/>
      <c r="P107" s="351"/>
      <c r="Q107" s="360"/>
      <c r="R107" s="360"/>
      <c r="S107" s="7"/>
      <c r="T107" s="173">
        <v>6</v>
      </c>
      <c r="U107" s="142"/>
      <c r="V107" s="173">
        <v>6</v>
      </c>
      <c r="W107" s="146"/>
      <c r="X107" s="7"/>
      <c r="Y107" s="50" t="s">
        <v>99</v>
      </c>
      <c r="Z107" s="60"/>
      <c r="AA107" s="429"/>
      <c r="AB107" s="426"/>
      <c r="AC107" s="7"/>
      <c r="AD107" s="40" t="s">
        <v>70</v>
      </c>
      <c r="AE107" s="106">
        <v>6</v>
      </c>
      <c r="AF107" s="225"/>
      <c r="AG107" s="26" t="s">
        <v>85</v>
      </c>
      <c r="AH107" s="106">
        <v>10</v>
      </c>
      <c r="AI107" s="225"/>
      <c r="AJ107" s="393"/>
      <c r="AK107" s="396"/>
      <c r="AL107" s="389"/>
      <c r="AM107" s="6"/>
      <c r="AN107" s="386"/>
      <c r="AO107" s="6"/>
      <c r="AP107" s="57" t="s">
        <v>120</v>
      </c>
      <c r="AQ107" s="55">
        <f>AA101*1</f>
        <v>0</v>
      </c>
      <c r="AR107" s="6"/>
      <c r="AV107" s="6"/>
      <c r="AW107" s="93">
        <f t="shared" si="13"/>
        <v>0</v>
      </c>
      <c r="AX107" s="98">
        <f t="shared" si="14"/>
        <v>0</v>
      </c>
      <c r="AZ107" s="6"/>
      <c r="BA107" s="5"/>
      <c r="BB107" s="5"/>
      <c r="BC107" s="5"/>
      <c r="BD107" s="5"/>
      <c r="BE107" s="5"/>
      <c r="BF107" s="5"/>
    </row>
    <row r="108" spans="1:245" ht="22.15" customHeight="1" x14ac:dyDescent="0.2">
      <c r="B108" s="174"/>
      <c r="C108" s="475"/>
      <c r="D108" s="438"/>
      <c r="E108" s="438"/>
      <c r="F108" s="360"/>
      <c r="G108" s="360"/>
      <c r="H108" s="360"/>
      <c r="I108" s="173">
        <v>7</v>
      </c>
      <c r="J108" s="142"/>
      <c r="K108" s="305"/>
      <c r="L108" s="305"/>
      <c r="M108" s="305"/>
      <c r="N108" s="305"/>
      <c r="O108" s="7"/>
      <c r="P108" s="441"/>
      <c r="Q108" s="363"/>
      <c r="R108" s="363"/>
      <c r="S108" s="7"/>
      <c r="T108" s="173">
        <v>7</v>
      </c>
      <c r="U108" s="142"/>
      <c r="V108" s="173">
        <v>7</v>
      </c>
      <c r="W108" s="146"/>
      <c r="X108" s="7"/>
      <c r="Y108" s="51" t="s">
        <v>122</v>
      </c>
      <c r="Z108" s="60"/>
      <c r="AA108" s="430"/>
      <c r="AB108" s="427"/>
      <c r="AC108" s="7"/>
      <c r="AD108" s="47" t="s">
        <v>71</v>
      </c>
      <c r="AE108" s="226">
        <v>7</v>
      </c>
      <c r="AF108" s="227"/>
      <c r="AG108" s="48" t="s">
        <v>86</v>
      </c>
      <c r="AH108" s="226">
        <v>10</v>
      </c>
      <c r="AI108" s="227"/>
      <c r="AJ108" s="394"/>
      <c r="AK108" s="397"/>
      <c r="AL108" s="390"/>
      <c r="AM108" s="6"/>
      <c r="AN108" s="386"/>
      <c r="AO108" s="6"/>
      <c r="AP108" s="57" t="s">
        <v>121</v>
      </c>
      <c r="AQ108" s="56">
        <f>AQ107*1/AQ106</f>
        <v>0</v>
      </c>
      <c r="AR108" s="6"/>
      <c r="AV108" s="6"/>
      <c r="AW108" s="93">
        <f t="shared" si="13"/>
        <v>0</v>
      </c>
      <c r="AX108" s="98">
        <f t="shared" si="14"/>
        <v>0</v>
      </c>
      <c r="AZ108" s="6"/>
      <c r="BA108" s="5"/>
      <c r="BB108" s="5"/>
      <c r="BC108" s="5"/>
      <c r="BD108" s="5"/>
      <c r="BE108" s="5"/>
      <c r="BF108" s="5"/>
    </row>
    <row r="109" spans="1:245" ht="22.15" customHeight="1" x14ac:dyDescent="0.2">
      <c r="B109" s="174"/>
      <c r="C109" s="475"/>
      <c r="D109" s="438"/>
      <c r="E109" s="438"/>
      <c r="F109" s="360"/>
      <c r="G109" s="360"/>
      <c r="H109" s="360"/>
      <c r="I109" s="173">
        <v>8</v>
      </c>
      <c r="J109" s="142"/>
      <c r="K109" s="305"/>
      <c r="L109" s="305"/>
      <c r="M109" s="305"/>
      <c r="N109" s="305"/>
      <c r="O109" s="7"/>
      <c r="P109" s="350" t="s">
        <v>82</v>
      </c>
      <c r="Q109" s="359"/>
      <c r="R109" s="359"/>
      <c r="S109" s="7"/>
      <c r="T109" s="173">
        <v>8</v>
      </c>
      <c r="U109" s="142"/>
      <c r="V109" s="173">
        <v>8</v>
      </c>
      <c r="W109" s="147"/>
      <c r="X109" s="7"/>
      <c r="Y109" s="63" t="s">
        <v>123</v>
      </c>
      <c r="Z109" s="61"/>
      <c r="AA109" s="447" t="s">
        <v>128</v>
      </c>
      <c r="AB109" s="446" t="s">
        <v>29</v>
      </c>
      <c r="AC109" s="7"/>
      <c r="AD109" s="40" t="s">
        <v>72</v>
      </c>
      <c r="AE109" s="106">
        <v>7</v>
      </c>
      <c r="AF109" s="225"/>
      <c r="AG109" s="26" t="s">
        <v>87</v>
      </c>
      <c r="AH109" s="106">
        <v>7</v>
      </c>
      <c r="AI109" s="225"/>
      <c r="AJ109" s="391" t="s">
        <v>110</v>
      </c>
      <c r="AK109" s="398" t="s">
        <v>30</v>
      </c>
      <c r="AL109" s="347" t="s">
        <v>31</v>
      </c>
      <c r="AM109" s="6"/>
      <c r="AN109" s="386"/>
      <c r="AO109" s="6"/>
      <c r="AP109" s="58" t="s">
        <v>113</v>
      </c>
      <c r="AQ109" s="244">
        <f>AQ103*13</f>
        <v>2340</v>
      </c>
      <c r="AR109" s="6"/>
      <c r="AV109" s="6"/>
      <c r="AW109" s="93">
        <f t="shared" si="13"/>
        <v>0</v>
      </c>
      <c r="AX109" s="98">
        <f t="shared" si="14"/>
        <v>0</v>
      </c>
      <c r="AZ109" s="6"/>
      <c r="BA109" s="5"/>
      <c r="BB109" s="5"/>
      <c r="BC109" s="5"/>
      <c r="BD109" s="5"/>
      <c r="BE109" s="5"/>
      <c r="BF109" s="5"/>
    </row>
    <row r="110" spans="1:245" ht="22.15" customHeight="1" x14ac:dyDescent="0.2">
      <c r="B110" s="174"/>
      <c r="C110" s="475"/>
      <c r="D110" s="438"/>
      <c r="E110" s="438"/>
      <c r="F110" s="360"/>
      <c r="G110" s="360"/>
      <c r="H110" s="360"/>
      <c r="I110" s="173">
        <v>9</v>
      </c>
      <c r="J110" s="142"/>
      <c r="K110" s="305"/>
      <c r="L110" s="305"/>
      <c r="M110" s="305"/>
      <c r="N110" s="305"/>
      <c r="O110" s="7"/>
      <c r="P110" s="351"/>
      <c r="Q110" s="360"/>
      <c r="R110" s="360"/>
      <c r="S110" s="7"/>
      <c r="T110" s="173">
        <v>9</v>
      </c>
      <c r="U110" s="142"/>
      <c r="V110" s="173">
        <v>9</v>
      </c>
      <c r="W110" s="147"/>
      <c r="X110" s="7"/>
      <c r="Y110" s="63" t="s">
        <v>100</v>
      </c>
      <c r="Z110" s="61"/>
      <c r="AA110" s="424"/>
      <c r="AB110" s="418"/>
      <c r="AC110" s="7"/>
      <c r="AD110" s="41" t="s">
        <v>73</v>
      </c>
      <c r="AE110" s="226">
        <v>8</v>
      </c>
      <c r="AF110" s="224"/>
      <c r="AG110" s="38" t="s">
        <v>88</v>
      </c>
      <c r="AH110" s="226">
        <v>5</v>
      </c>
      <c r="AI110" s="224"/>
      <c r="AJ110" s="400"/>
      <c r="AK110" s="401"/>
      <c r="AL110" s="395"/>
      <c r="AM110" s="6"/>
      <c r="AN110" s="386"/>
      <c r="AO110" s="6"/>
      <c r="AP110" s="58" t="s">
        <v>114</v>
      </c>
      <c r="AQ110" s="244">
        <f>AQ104*AA101</f>
        <v>0</v>
      </c>
      <c r="AR110" s="6"/>
      <c r="AV110" s="6"/>
      <c r="AW110" s="93">
        <f t="shared" si="13"/>
        <v>0</v>
      </c>
      <c r="AX110" s="98">
        <f t="shared" si="14"/>
        <v>0</v>
      </c>
      <c r="AZ110" s="6"/>
      <c r="BA110" s="5"/>
      <c r="BB110" s="5"/>
      <c r="BC110" s="5"/>
      <c r="BD110" s="5"/>
      <c r="BE110" s="5"/>
      <c r="BF110" s="5"/>
    </row>
    <row r="111" spans="1:245" ht="22.15" customHeight="1" thickBot="1" x14ac:dyDescent="0.25">
      <c r="B111" s="174"/>
      <c r="C111" s="475"/>
      <c r="D111" s="438"/>
      <c r="E111" s="438"/>
      <c r="F111" s="360"/>
      <c r="G111" s="360"/>
      <c r="H111" s="360"/>
      <c r="I111" s="173">
        <v>10</v>
      </c>
      <c r="J111" s="142"/>
      <c r="K111" s="305"/>
      <c r="L111" s="305"/>
      <c r="M111" s="305"/>
      <c r="N111" s="305"/>
      <c r="O111" s="7"/>
      <c r="P111" s="351"/>
      <c r="Q111" s="360"/>
      <c r="R111" s="360"/>
      <c r="S111" s="7"/>
      <c r="T111" s="173">
        <v>10</v>
      </c>
      <c r="U111" s="142"/>
      <c r="V111" s="173">
        <v>10</v>
      </c>
      <c r="W111" s="147"/>
      <c r="X111" s="7"/>
      <c r="Y111" s="50" t="s">
        <v>101</v>
      </c>
      <c r="Z111" s="60"/>
      <c r="AA111" s="428" t="s">
        <v>129</v>
      </c>
      <c r="AB111" s="425" t="s">
        <v>32</v>
      </c>
      <c r="AC111" s="7"/>
      <c r="AD111" s="40" t="s">
        <v>74</v>
      </c>
      <c r="AE111" s="106">
        <v>8</v>
      </c>
      <c r="AF111" s="225"/>
      <c r="AG111" s="26" t="s">
        <v>89</v>
      </c>
      <c r="AH111" s="106">
        <v>7</v>
      </c>
      <c r="AI111" s="225"/>
      <c r="AJ111" s="393" t="s">
        <v>111</v>
      </c>
      <c r="AK111" s="396" t="s">
        <v>33</v>
      </c>
      <c r="AL111" s="389" t="s">
        <v>34</v>
      </c>
      <c r="AM111" s="6"/>
      <c r="AN111" s="386"/>
      <c r="AO111" s="6"/>
      <c r="AP111" s="237" t="s">
        <v>119</v>
      </c>
      <c r="AQ111" s="238">
        <f>AQ110*1/AQ109</f>
        <v>0</v>
      </c>
      <c r="AR111" s="6"/>
      <c r="AV111" s="6"/>
      <c r="AW111" s="93">
        <f t="shared" si="13"/>
        <v>0</v>
      </c>
      <c r="AX111" s="98">
        <f t="shared" si="14"/>
        <v>0</v>
      </c>
      <c r="AZ111" s="6"/>
      <c r="BA111" s="5"/>
      <c r="BB111" s="5"/>
      <c r="BC111" s="5"/>
      <c r="BD111" s="5"/>
      <c r="BE111" s="5"/>
      <c r="BF111" s="5"/>
    </row>
    <row r="112" spans="1:245" ht="22.15" customHeight="1" x14ac:dyDescent="0.2">
      <c r="B112" s="174"/>
      <c r="C112" s="475"/>
      <c r="D112" s="438"/>
      <c r="E112" s="438"/>
      <c r="F112" s="360"/>
      <c r="G112" s="360"/>
      <c r="H112" s="360"/>
      <c r="I112" s="173">
        <v>11</v>
      </c>
      <c r="J112" s="142"/>
      <c r="K112" s="305"/>
      <c r="L112" s="305"/>
      <c r="M112" s="305"/>
      <c r="N112" s="305"/>
      <c r="O112" s="7"/>
      <c r="P112" s="351"/>
      <c r="Q112" s="360"/>
      <c r="R112" s="360"/>
      <c r="S112" s="7"/>
      <c r="T112" s="173">
        <v>11</v>
      </c>
      <c r="U112" s="142"/>
      <c r="V112" s="173">
        <v>11</v>
      </c>
      <c r="W112" s="147"/>
      <c r="X112" s="7"/>
      <c r="Y112" s="50" t="s">
        <v>102</v>
      </c>
      <c r="Z112" s="60"/>
      <c r="AA112" s="430"/>
      <c r="AB112" s="427"/>
      <c r="AC112" s="7"/>
      <c r="AD112" s="42" t="s">
        <v>75</v>
      </c>
      <c r="AE112" s="226">
        <v>9</v>
      </c>
      <c r="AF112" s="228"/>
      <c r="AG112" s="38" t="s">
        <v>90</v>
      </c>
      <c r="AH112" s="226">
        <v>6</v>
      </c>
      <c r="AI112" s="228"/>
      <c r="AJ112" s="394"/>
      <c r="AK112" s="397"/>
      <c r="AL112" s="390"/>
      <c r="AM112" s="6"/>
      <c r="AN112" s="386"/>
      <c r="AO112" s="6"/>
      <c r="AP112" s="2"/>
      <c r="AQ112" s="6"/>
      <c r="AR112" s="6"/>
      <c r="AV112" s="6"/>
      <c r="AW112" s="93">
        <f t="shared" si="13"/>
        <v>0</v>
      </c>
      <c r="AX112" s="98">
        <f t="shared" si="14"/>
        <v>0</v>
      </c>
      <c r="AZ112" s="6"/>
      <c r="BA112" s="5"/>
      <c r="BB112" s="5"/>
      <c r="BC112" s="5"/>
      <c r="BD112" s="5"/>
      <c r="BE112" s="5"/>
      <c r="BF112" s="5"/>
    </row>
    <row r="113" spans="1:245" ht="22.15" customHeight="1" x14ac:dyDescent="0.2">
      <c r="B113" s="174"/>
      <c r="C113" s="475"/>
      <c r="D113" s="438"/>
      <c r="E113" s="438"/>
      <c r="F113" s="360"/>
      <c r="G113" s="360"/>
      <c r="H113" s="360"/>
      <c r="I113" s="173">
        <v>12</v>
      </c>
      <c r="J113" s="142"/>
      <c r="K113" s="305"/>
      <c r="L113" s="305"/>
      <c r="M113" s="305"/>
      <c r="N113" s="305"/>
      <c r="O113" s="7"/>
      <c r="P113" s="351"/>
      <c r="Q113" s="360"/>
      <c r="R113" s="360"/>
      <c r="S113" s="7"/>
      <c r="T113" s="173">
        <v>12</v>
      </c>
      <c r="U113" s="142"/>
      <c r="V113" s="173">
        <v>12</v>
      </c>
      <c r="W113" s="147"/>
      <c r="X113" s="7"/>
      <c r="Y113" s="63" t="s">
        <v>103</v>
      </c>
      <c r="Z113" s="66"/>
      <c r="AA113" s="432" t="s">
        <v>130</v>
      </c>
      <c r="AB113" s="417" t="s">
        <v>35</v>
      </c>
      <c r="AC113" s="7"/>
      <c r="AD113" s="43" t="s">
        <v>76</v>
      </c>
      <c r="AE113" s="106">
        <v>8</v>
      </c>
      <c r="AF113" s="225"/>
      <c r="AG113" s="26" t="s">
        <v>91</v>
      </c>
      <c r="AH113" s="106">
        <v>9</v>
      </c>
      <c r="AI113" s="225"/>
      <c r="AJ113" s="391" t="s">
        <v>112</v>
      </c>
      <c r="AK113" s="398" t="s">
        <v>36</v>
      </c>
      <c r="AL113" s="347" t="s">
        <v>37</v>
      </c>
      <c r="AM113" s="6"/>
      <c r="AN113" s="386"/>
      <c r="AO113" s="6"/>
      <c r="AP113" s="2"/>
      <c r="AQ113" s="6"/>
      <c r="AR113" s="6"/>
      <c r="AV113" s="6"/>
      <c r="AW113" s="93">
        <f t="shared" si="13"/>
        <v>0</v>
      </c>
      <c r="AX113" s="98">
        <f t="shared" si="14"/>
        <v>0</v>
      </c>
      <c r="AZ113" s="6"/>
      <c r="BA113" s="5"/>
      <c r="BB113" s="5"/>
      <c r="BC113" s="5"/>
      <c r="BD113" s="5"/>
      <c r="BE113" s="5"/>
      <c r="BF113" s="5"/>
    </row>
    <row r="114" spans="1:245" ht="22.15" customHeight="1" thickBot="1" x14ac:dyDescent="0.25">
      <c r="B114" s="175"/>
      <c r="C114" s="476"/>
      <c r="D114" s="439"/>
      <c r="E114" s="439"/>
      <c r="F114" s="361"/>
      <c r="G114" s="361"/>
      <c r="H114" s="361"/>
      <c r="I114" s="176">
        <v>13</v>
      </c>
      <c r="J114" s="143"/>
      <c r="K114" s="306"/>
      <c r="L114" s="306"/>
      <c r="M114" s="306"/>
      <c r="N114" s="306"/>
      <c r="O114" s="7"/>
      <c r="P114" s="352"/>
      <c r="Q114" s="361"/>
      <c r="R114" s="361"/>
      <c r="S114" s="7"/>
      <c r="T114" s="176">
        <v>13</v>
      </c>
      <c r="U114" s="143"/>
      <c r="V114" s="176">
        <v>13</v>
      </c>
      <c r="W114" s="148"/>
      <c r="X114" s="7"/>
      <c r="Y114" s="64" t="s">
        <v>104</v>
      </c>
      <c r="Z114" s="67"/>
      <c r="AA114" s="433"/>
      <c r="AB114" s="431"/>
      <c r="AC114" s="7"/>
      <c r="AD114" s="44" t="s">
        <v>77</v>
      </c>
      <c r="AE114" s="229">
        <v>5</v>
      </c>
      <c r="AF114" s="230"/>
      <c r="AG114" s="25" t="s">
        <v>92</v>
      </c>
      <c r="AH114" s="229">
        <v>10</v>
      </c>
      <c r="AI114" s="230"/>
      <c r="AJ114" s="392"/>
      <c r="AK114" s="399"/>
      <c r="AL114" s="348"/>
      <c r="AM114" s="6"/>
      <c r="AN114" s="387"/>
      <c r="AO114" s="6"/>
      <c r="AP114" s="2"/>
      <c r="AQ114" s="6"/>
      <c r="AR114" s="6"/>
      <c r="AV114" s="6"/>
      <c r="AW114" s="93">
        <f t="shared" si="13"/>
        <v>0</v>
      </c>
      <c r="AX114" s="98">
        <f t="shared" si="14"/>
        <v>0</v>
      </c>
      <c r="AZ114" s="6"/>
      <c r="BA114" s="5"/>
      <c r="BB114" s="5"/>
      <c r="BC114" s="5"/>
      <c r="BD114" s="5"/>
      <c r="BE114" s="5"/>
      <c r="BF114" s="5"/>
    </row>
    <row r="115" spans="1:245" s="18" customFormat="1" ht="5.0999999999999996" customHeight="1" thickBot="1" x14ac:dyDescent="0.25">
      <c r="A115" s="12"/>
      <c r="B115" s="35"/>
      <c r="C115" s="177"/>
      <c r="D115" s="135"/>
      <c r="E115" s="137"/>
      <c r="F115" s="23"/>
      <c r="G115" s="23"/>
      <c r="H115" s="23"/>
      <c r="I115" s="178"/>
      <c r="J115" s="23"/>
      <c r="K115" s="11"/>
      <c r="L115" s="11"/>
      <c r="M115" s="11"/>
      <c r="N115" s="11"/>
      <c r="O115" s="7"/>
      <c r="P115" s="193"/>
      <c r="Q115" s="23"/>
      <c r="R115" s="23"/>
      <c r="S115" s="7"/>
      <c r="T115" s="178"/>
      <c r="U115" s="23"/>
      <c r="V115" s="178"/>
      <c r="W115" s="23"/>
      <c r="X115" s="7"/>
      <c r="Y115" s="13"/>
      <c r="Z115" s="34"/>
      <c r="AA115" s="15"/>
      <c r="AB115" s="14"/>
      <c r="AC115" s="7"/>
      <c r="AD115" s="10"/>
      <c r="AE115" s="210"/>
      <c r="AF115" s="211"/>
      <c r="AG115" s="10"/>
      <c r="AH115" s="210"/>
      <c r="AI115" s="211"/>
      <c r="AJ115" s="16"/>
      <c r="AK115" s="7"/>
      <c r="AL115" s="17"/>
      <c r="AM115" s="10"/>
      <c r="AN115" s="35"/>
      <c r="AO115" s="10"/>
      <c r="AQ115" s="243"/>
      <c r="AR115" s="10"/>
      <c r="AT115" s="24"/>
      <c r="AU115" s="78"/>
      <c r="AV115" s="10"/>
      <c r="AW115" s="93"/>
      <c r="AX115" s="95"/>
      <c r="AZ115" s="10"/>
      <c r="BH115" s="209"/>
    </row>
    <row r="116" spans="1:245" ht="39.950000000000003" customHeight="1" thickBot="1" x14ac:dyDescent="0.25">
      <c r="B116" s="165"/>
      <c r="C116" s="166"/>
      <c r="D116" s="465" t="s">
        <v>0</v>
      </c>
      <c r="E116" s="376" t="s">
        <v>11</v>
      </c>
      <c r="F116" s="467" t="s">
        <v>12</v>
      </c>
      <c r="G116" s="467" t="s">
        <v>10</v>
      </c>
      <c r="H116" s="467" t="s">
        <v>15</v>
      </c>
      <c r="I116" s="469" t="s">
        <v>178</v>
      </c>
      <c r="J116" s="470"/>
      <c r="K116" s="376" t="s">
        <v>2</v>
      </c>
      <c r="L116" s="376" t="s">
        <v>3</v>
      </c>
      <c r="M116" s="376" t="s">
        <v>4</v>
      </c>
      <c r="N116" s="376" t="s">
        <v>5</v>
      </c>
      <c r="O116" s="7"/>
      <c r="P116" s="376" t="s">
        <v>1</v>
      </c>
      <c r="Q116" s="368" t="s">
        <v>8</v>
      </c>
      <c r="R116" s="370" t="s">
        <v>9</v>
      </c>
      <c r="T116" s="364" t="s">
        <v>14</v>
      </c>
      <c r="U116" s="365"/>
      <c r="V116" s="378" t="s">
        <v>13</v>
      </c>
      <c r="W116" s="379"/>
      <c r="Y116" s="231" t="s">
        <v>106</v>
      </c>
      <c r="Z116" s="33"/>
      <c r="AA116" s="232" t="s">
        <v>17</v>
      </c>
      <c r="AB116" s="419" t="s">
        <v>6</v>
      </c>
      <c r="AD116" s="215" t="s">
        <v>124</v>
      </c>
      <c r="AE116" s="216"/>
      <c r="AF116" s="217"/>
      <c r="AG116" s="216"/>
      <c r="AH116" s="216"/>
      <c r="AI116" s="217"/>
      <c r="AJ116" s="216"/>
      <c r="AK116" s="216"/>
      <c r="AL116" s="218"/>
      <c r="AM116" s="2"/>
      <c r="AN116" s="62" t="s">
        <v>182</v>
      </c>
      <c r="AO116" s="2"/>
      <c r="AP116" s="508" t="s">
        <v>183</v>
      </c>
      <c r="AQ116" s="509"/>
      <c r="AR116" s="2"/>
      <c r="AV116" s="2"/>
      <c r="AW116" s="99"/>
      <c r="AX116" s="97"/>
      <c r="AZ116" s="2"/>
      <c r="BA116" s="2"/>
      <c r="BB116" s="2"/>
      <c r="BC116" s="2"/>
      <c r="BD116" s="2"/>
      <c r="BE116" s="2"/>
      <c r="BF116" s="2"/>
      <c r="IK116" s="2"/>
    </row>
    <row r="117" spans="1:245" ht="20.100000000000001" customHeight="1" thickBot="1" x14ac:dyDescent="0.25">
      <c r="B117" s="168"/>
      <c r="C117" s="169"/>
      <c r="D117" s="466"/>
      <c r="E117" s="377"/>
      <c r="F117" s="468"/>
      <c r="G117" s="468"/>
      <c r="H117" s="468"/>
      <c r="I117" s="471"/>
      <c r="J117" s="472"/>
      <c r="K117" s="377"/>
      <c r="L117" s="377"/>
      <c r="M117" s="377"/>
      <c r="N117" s="377"/>
      <c r="P117" s="377"/>
      <c r="Q117" s="369"/>
      <c r="R117" s="371"/>
      <c r="S117" s="46"/>
      <c r="T117" s="366"/>
      <c r="U117" s="367"/>
      <c r="V117" s="380"/>
      <c r="W117" s="381"/>
      <c r="X117" s="46"/>
      <c r="Y117" s="37" t="s">
        <v>105</v>
      </c>
      <c r="Z117" s="102"/>
      <c r="AA117" s="8">
        <f>SUM(Z118:Z130)</f>
        <v>0</v>
      </c>
      <c r="AB117" s="420"/>
      <c r="AC117" s="46"/>
      <c r="AD117" s="221" t="s">
        <v>131</v>
      </c>
      <c r="AE117" s="53"/>
      <c r="AF117" s="54"/>
      <c r="AG117" s="53"/>
      <c r="AH117" s="53"/>
      <c r="AI117" s="54"/>
      <c r="AJ117" s="222" t="s">
        <v>17</v>
      </c>
      <c r="AK117" s="196" t="s">
        <v>125</v>
      </c>
      <c r="AL117" s="156" t="s">
        <v>93</v>
      </c>
      <c r="AM117" s="2"/>
      <c r="AN117" s="382" t="s">
        <v>188</v>
      </c>
      <c r="AO117" s="2"/>
      <c r="AP117" s="69" t="s">
        <v>136</v>
      </c>
      <c r="AQ117" s="70">
        <v>8</v>
      </c>
      <c r="AR117" s="2"/>
      <c r="AV117" s="2"/>
      <c r="AW117" s="93"/>
      <c r="AX117" s="93"/>
      <c r="AZ117" s="2"/>
      <c r="BA117" s="2"/>
      <c r="BB117" s="2"/>
      <c r="BC117" s="2"/>
      <c r="BD117" s="2"/>
      <c r="BE117" s="2"/>
      <c r="BF117" s="2"/>
      <c r="IK117" s="2"/>
    </row>
    <row r="118" spans="1:245" ht="22.15" customHeight="1" x14ac:dyDescent="0.2">
      <c r="B118" s="91"/>
      <c r="C118" s="179"/>
      <c r="D118" s="453"/>
      <c r="E118" s="453"/>
      <c r="F118" s="413"/>
      <c r="G118" s="413"/>
      <c r="H118" s="477"/>
      <c r="I118" s="180">
        <v>1</v>
      </c>
      <c r="J118" s="138"/>
      <c r="K118" s="307"/>
      <c r="L118" s="307"/>
      <c r="M118" s="307"/>
      <c r="N118" s="307"/>
      <c r="O118" s="46"/>
      <c r="P118" s="410" t="s">
        <v>81</v>
      </c>
      <c r="Q118" s="413"/>
      <c r="R118" s="413"/>
      <c r="S118" s="7"/>
      <c r="T118" s="180">
        <v>1</v>
      </c>
      <c r="U118" s="138"/>
      <c r="V118" s="180">
        <v>1</v>
      </c>
      <c r="W118" s="149"/>
      <c r="X118" s="7"/>
      <c r="Y118" s="31" t="s">
        <v>94</v>
      </c>
      <c r="Z118" s="65"/>
      <c r="AA118" s="445" t="s">
        <v>20</v>
      </c>
      <c r="AB118" s="444" t="s">
        <v>19</v>
      </c>
      <c r="AC118" s="7"/>
      <c r="AD118" s="52" t="s">
        <v>160</v>
      </c>
      <c r="AE118" s="223">
        <v>1</v>
      </c>
      <c r="AF118" s="224"/>
      <c r="AG118" s="39" t="s">
        <v>78</v>
      </c>
      <c r="AH118" s="223">
        <v>7</v>
      </c>
      <c r="AI118" s="224"/>
      <c r="AJ118" s="393" t="s">
        <v>107</v>
      </c>
      <c r="AK118" s="396" t="s">
        <v>21</v>
      </c>
      <c r="AL118" s="389" t="s">
        <v>39</v>
      </c>
      <c r="AM118" s="6"/>
      <c r="AN118" s="383"/>
      <c r="AO118" s="6"/>
      <c r="AP118" s="49" t="s">
        <v>135</v>
      </c>
      <c r="AQ118" s="55">
        <v>26</v>
      </c>
      <c r="AR118" s="6"/>
      <c r="AV118" s="6"/>
      <c r="AW118" s="93">
        <f t="shared" ref="AW118:AW130" si="15">AE118*AF118</f>
        <v>0</v>
      </c>
      <c r="AX118" s="98">
        <f t="shared" ref="AX118:AX130" si="16">AH118*AI118</f>
        <v>0</v>
      </c>
      <c r="AZ118" s="6"/>
      <c r="BA118" s="5"/>
      <c r="BB118" s="5"/>
      <c r="BC118" s="5"/>
      <c r="BD118" s="5"/>
      <c r="BE118" s="5"/>
      <c r="BF118" s="5"/>
      <c r="BH118" s="68" t="s">
        <v>138</v>
      </c>
      <c r="BI118" s="56">
        <f>AQ121*1</f>
        <v>0</v>
      </c>
      <c r="BJ118" s="56">
        <f>BK118-BI118</f>
        <v>1</v>
      </c>
      <c r="BK118" s="240">
        <v>1</v>
      </c>
      <c r="BL118" s="240"/>
    </row>
    <row r="119" spans="1:245" ht="22.15" customHeight="1" x14ac:dyDescent="0.2">
      <c r="B119" s="181"/>
      <c r="C119" s="473"/>
      <c r="D119" s="454"/>
      <c r="E119" s="454"/>
      <c r="F119" s="357"/>
      <c r="G119" s="357"/>
      <c r="H119" s="478"/>
      <c r="I119" s="130">
        <v>2</v>
      </c>
      <c r="J119" s="129"/>
      <c r="K119" s="308"/>
      <c r="L119" s="308"/>
      <c r="M119" s="308"/>
      <c r="N119" s="308"/>
      <c r="O119" s="7"/>
      <c r="P119" s="411"/>
      <c r="Q119" s="357"/>
      <c r="R119" s="357"/>
      <c r="S119" s="7"/>
      <c r="T119" s="130">
        <v>2</v>
      </c>
      <c r="U119" s="129"/>
      <c r="V119" s="130">
        <v>2</v>
      </c>
      <c r="W119" s="150"/>
      <c r="X119" s="7"/>
      <c r="Y119" s="50" t="s">
        <v>95</v>
      </c>
      <c r="Z119" s="59"/>
      <c r="AA119" s="430"/>
      <c r="AB119" s="427"/>
      <c r="AC119" s="7"/>
      <c r="AD119" s="40" t="s">
        <v>66</v>
      </c>
      <c r="AE119" s="106">
        <v>2</v>
      </c>
      <c r="AF119" s="225"/>
      <c r="AG119" s="9" t="s">
        <v>79</v>
      </c>
      <c r="AH119" s="106">
        <v>9</v>
      </c>
      <c r="AI119" s="225"/>
      <c r="AJ119" s="394"/>
      <c r="AK119" s="397"/>
      <c r="AL119" s="390"/>
      <c r="AM119" s="6"/>
      <c r="AN119" s="383"/>
      <c r="AO119" s="6"/>
      <c r="AP119" s="49" t="s">
        <v>115</v>
      </c>
      <c r="AQ119" s="55">
        <f>AE118+AE119+AE120+AE121+AE122+AE123+AE124+AE125+AE126+AE127+AE128+AE129+AE130+AH118+AH119+AH120+AH121+AH122+AH123+AH124+AH125+AH126+AH127+AH128+AH129+AH130</f>
        <v>180</v>
      </c>
      <c r="AR119" s="6"/>
      <c r="AV119" s="6"/>
      <c r="AW119" s="93">
        <f t="shared" si="15"/>
        <v>0</v>
      </c>
      <c r="AX119" s="98">
        <f t="shared" si="16"/>
        <v>0</v>
      </c>
      <c r="AZ119" s="6"/>
      <c r="BA119" s="5"/>
      <c r="BB119" s="5"/>
      <c r="BC119" s="5"/>
      <c r="BD119" s="5"/>
      <c r="BE119" s="5"/>
      <c r="BF119" s="5"/>
      <c r="BH119" s="57" t="s">
        <v>140</v>
      </c>
      <c r="BI119" s="56">
        <f>AQ124*1</f>
        <v>0</v>
      </c>
      <c r="BJ119" s="56">
        <f>BK119-BI119</f>
        <v>1</v>
      </c>
      <c r="BK119" s="240">
        <v>1</v>
      </c>
      <c r="BL119" s="240"/>
    </row>
    <row r="120" spans="1:245" ht="22.15" customHeight="1" x14ac:dyDescent="0.2">
      <c r="B120" s="182"/>
      <c r="C120" s="473"/>
      <c r="D120" s="454"/>
      <c r="E120" s="454"/>
      <c r="F120" s="357"/>
      <c r="G120" s="357"/>
      <c r="H120" s="478"/>
      <c r="I120" s="130">
        <v>3</v>
      </c>
      <c r="J120" s="129"/>
      <c r="K120" s="308"/>
      <c r="L120" s="308"/>
      <c r="M120" s="308"/>
      <c r="N120" s="308"/>
      <c r="O120" s="7"/>
      <c r="P120" s="411"/>
      <c r="Q120" s="357"/>
      <c r="R120" s="357"/>
      <c r="S120" s="7"/>
      <c r="T120" s="130">
        <v>3</v>
      </c>
      <c r="U120" s="129"/>
      <c r="V120" s="130">
        <v>3</v>
      </c>
      <c r="W120" s="151"/>
      <c r="X120" s="7"/>
      <c r="Y120" s="63" t="s">
        <v>96</v>
      </c>
      <c r="Z120" s="61"/>
      <c r="AA120" s="423" t="s">
        <v>23</v>
      </c>
      <c r="AB120" s="417" t="s">
        <v>22</v>
      </c>
      <c r="AC120" s="7"/>
      <c r="AD120" s="41" t="s">
        <v>67</v>
      </c>
      <c r="AE120" s="226">
        <v>3</v>
      </c>
      <c r="AF120" s="224"/>
      <c r="AG120" s="38" t="s">
        <v>80</v>
      </c>
      <c r="AH120" s="226">
        <v>8</v>
      </c>
      <c r="AI120" s="224"/>
      <c r="AJ120" s="391" t="s">
        <v>108</v>
      </c>
      <c r="AK120" s="398" t="s">
        <v>24</v>
      </c>
      <c r="AL120" s="347" t="s">
        <v>25</v>
      </c>
      <c r="AM120" s="6"/>
      <c r="AN120" s="383"/>
      <c r="AO120" s="6"/>
      <c r="AP120" s="49" t="s">
        <v>116</v>
      </c>
      <c r="AQ120" s="55">
        <f>AW118+AW119+AW120+AW121+AW122+AW123+AW124+AW125+AW126+AW127+AW128+AW129+AW130+AX118+AX119+AX120+AX121+AX122+AX123+AX124+AX125+AX126+AX127+AX128+AX129+AX130</f>
        <v>0</v>
      </c>
      <c r="AR120" s="6"/>
      <c r="AV120" s="6"/>
      <c r="AW120" s="93">
        <f t="shared" si="15"/>
        <v>0</v>
      </c>
      <c r="AX120" s="98">
        <f t="shared" si="16"/>
        <v>0</v>
      </c>
      <c r="AZ120" s="6"/>
      <c r="BA120" s="5"/>
      <c r="BB120" s="5"/>
      <c r="BC120" s="5"/>
      <c r="BD120" s="5"/>
      <c r="BE120" s="5"/>
      <c r="BF120" s="5"/>
      <c r="BH120" s="58" t="s">
        <v>142</v>
      </c>
      <c r="BI120" s="56">
        <f>AQ127*1</f>
        <v>0</v>
      </c>
      <c r="BJ120" s="56">
        <f>BK120-BI120</f>
        <v>1</v>
      </c>
      <c r="BK120" s="240">
        <v>1</v>
      </c>
      <c r="BL120" s="240"/>
    </row>
    <row r="121" spans="1:245" ht="22.15" customHeight="1" x14ac:dyDescent="0.2">
      <c r="B121" s="182"/>
      <c r="C121" s="473"/>
      <c r="D121" s="454"/>
      <c r="E121" s="454"/>
      <c r="F121" s="357"/>
      <c r="G121" s="357"/>
      <c r="H121" s="478"/>
      <c r="I121" s="130">
        <v>4</v>
      </c>
      <c r="J121" s="129"/>
      <c r="K121" s="308"/>
      <c r="L121" s="308"/>
      <c r="M121" s="308"/>
      <c r="N121" s="308"/>
      <c r="O121" s="7"/>
      <c r="P121" s="411"/>
      <c r="Q121" s="357"/>
      <c r="R121" s="357"/>
      <c r="S121" s="7"/>
      <c r="T121" s="130">
        <v>4</v>
      </c>
      <c r="U121" s="129"/>
      <c r="V121" s="130">
        <v>4</v>
      </c>
      <c r="W121" s="150"/>
      <c r="X121" s="7"/>
      <c r="Y121" s="63" t="s">
        <v>97</v>
      </c>
      <c r="Z121" s="61"/>
      <c r="AA121" s="424"/>
      <c r="AB121" s="418"/>
      <c r="AC121" s="7"/>
      <c r="AD121" s="40" t="s">
        <v>68</v>
      </c>
      <c r="AE121" s="106">
        <v>4</v>
      </c>
      <c r="AF121" s="225"/>
      <c r="AG121" s="9" t="s">
        <v>83</v>
      </c>
      <c r="AH121" s="106">
        <v>9</v>
      </c>
      <c r="AI121" s="225"/>
      <c r="AJ121" s="400"/>
      <c r="AK121" s="401"/>
      <c r="AL121" s="395"/>
      <c r="AM121" s="6"/>
      <c r="AN121" s="383"/>
      <c r="AO121" s="6"/>
      <c r="AP121" s="49" t="s">
        <v>117</v>
      </c>
      <c r="AQ121" s="56">
        <f>AQ120*1/AQ119</f>
        <v>0</v>
      </c>
      <c r="AR121" s="6"/>
      <c r="AV121" s="6"/>
      <c r="AW121" s="93">
        <f t="shared" si="15"/>
        <v>0</v>
      </c>
      <c r="AX121" s="98">
        <f t="shared" si="16"/>
        <v>0</v>
      </c>
      <c r="AZ121" s="6"/>
      <c r="BA121" s="5"/>
      <c r="BB121" s="5"/>
      <c r="BC121" s="5"/>
      <c r="BD121" s="5"/>
      <c r="BE121" s="5"/>
      <c r="BF121" s="5"/>
    </row>
    <row r="122" spans="1:245" ht="22.15" customHeight="1" x14ac:dyDescent="0.2">
      <c r="B122" s="182"/>
      <c r="C122" s="473"/>
      <c r="D122" s="454"/>
      <c r="E122" s="454"/>
      <c r="F122" s="357"/>
      <c r="G122" s="357"/>
      <c r="H122" s="478"/>
      <c r="I122" s="130">
        <v>5</v>
      </c>
      <c r="J122" s="129"/>
      <c r="K122" s="309"/>
      <c r="L122" s="309"/>
      <c r="M122" s="309"/>
      <c r="N122" s="309"/>
      <c r="O122" s="7"/>
      <c r="P122" s="411"/>
      <c r="Q122" s="357"/>
      <c r="R122" s="357"/>
      <c r="S122" s="7"/>
      <c r="T122" s="130">
        <v>5</v>
      </c>
      <c r="U122" s="129"/>
      <c r="V122" s="130">
        <v>5</v>
      </c>
      <c r="W122" s="150"/>
      <c r="X122" s="7"/>
      <c r="Y122" s="50" t="s">
        <v>98</v>
      </c>
      <c r="Z122" s="60"/>
      <c r="AA122" s="428" t="s">
        <v>127</v>
      </c>
      <c r="AB122" s="425" t="s">
        <v>26</v>
      </c>
      <c r="AC122" s="7"/>
      <c r="AD122" s="41" t="s">
        <v>69</v>
      </c>
      <c r="AE122" s="226">
        <v>5</v>
      </c>
      <c r="AF122" s="224"/>
      <c r="AG122" s="38" t="s">
        <v>84</v>
      </c>
      <c r="AH122" s="226">
        <v>10</v>
      </c>
      <c r="AI122" s="224"/>
      <c r="AJ122" s="402" t="s">
        <v>109</v>
      </c>
      <c r="AK122" s="403" t="s">
        <v>27</v>
      </c>
      <c r="AL122" s="388" t="s">
        <v>28</v>
      </c>
      <c r="AM122" s="6"/>
      <c r="AN122" s="383"/>
      <c r="AO122" s="6"/>
      <c r="AP122" s="57" t="s">
        <v>118</v>
      </c>
      <c r="AQ122" s="55">
        <v>13</v>
      </c>
      <c r="AR122" s="6"/>
      <c r="AV122" s="6"/>
      <c r="AW122" s="93">
        <f t="shared" si="15"/>
        <v>0</v>
      </c>
      <c r="AX122" s="98">
        <f t="shared" si="16"/>
        <v>0</v>
      </c>
      <c r="AZ122" s="6"/>
      <c r="BA122" s="5"/>
      <c r="BB122" s="5"/>
      <c r="BC122" s="5"/>
      <c r="BD122" s="5"/>
      <c r="BE122" s="5"/>
      <c r="BF122" s="5"/>
    </row>
    <row r="123" spans="1:245" ht="22.15" customHeight="1" x14ac:dyDescent="0.2">
      <c r="B123" s="182"/>
      <c r="C123" s="473"/>
      <c r="D123" s="454"/>
      <c r="E123" s="454"/>
      <c r="F123" s="357"/>
      <c r="G123" s="357"/>
      <c r="H123" s="478"/>
      <c r="I123" s="130">
        <v>6</v>
      </c>
      <c r="J123" s="129"/>
      <c r="K123" s="309"/>
      <c r="L123" s="309"/>
      <c r="M123" s="309"/>
      <c r="N123" s="309"/>
      <c r="O123" s="7"/>
      <c r="P123" s="411"/>
      <c r="Q123" s="357"/>
      <c r="R123" s="357"/>
      <c r="S123" s="7"/>
      <c r="T123" s="130">
        <v>6</v>
      </c>
      <c r="U123" s="129"/>
      <c r="V123" s="130">
        <v>6</v>
      </c>
      <c r="W123" s="150"/>
      <c r="X123" s="7"/>
      <c r="Y123" s="50" t="s">
        <v>99</v>
      </c>
      <c r="Z123" s="60"/>
      <c r="AA123" s="429"/>
      <c r="AB123" s="426"/>
      <c r="AC123" s="7"/>
      <c r="AD123" s="40" t="s">
        <v>70</v>
      </c>
      <c r="AE123" s="106">
        <v>6</v>
      </c>
      <c r="AF123" s="225"/>
      <c r="AG123" s="26" t="s">
        <v>85</v>
      </c>
      <c r="AH123" s="106">
        <v>10</v>
      </c>
      <c r="AI123" s="225"/>
      <c r="AJ123" s="393"/>
      <c r="AK123" s="396"/>
      <c r="AL123" s="389"/>
      <c r="AM123" s="6"/>
      <c r="AN123" s="383"/>
      <c r="AO123" s="6"/>
      <c r="AP123" s="57" t="s">
        <v>120</v>
      </c>
      <c r="AQ123" s="55">
        <f>AA117*1</f>
        <v>0</v>
      </c>
      <c r="AR123" s="6"/>
      <c r="AV123" s="6"/>
      <c r="AW123" s="93">
        <f t="shared" si="15"/>
        <v>0</v>
      </c>
      <c r="AX123" s="98">
        <f t="shared" si="16"/>
        <v>0</v>
      </c>
      <c r="AZ123" s="6"/>
      <c r="BA123" s="5"/>
      <c r="BB123" s="5"/>
      <c r="BC123" s="5"/>
      <c r="BD123" s="5"/>
      <c r="BE123" s="5"/>
      <c r="BF123" s="5"/>
    </row>
    <row r="124" spans="1:245" ht="22.15" customHeight="1" x14ac:dyDescent="0.2">
      <c r="B124" s="182"/>
      <c r="C124" s="473"/>
      <c r="D124" s="454"/>
      <c r="E124" s="454"/>
      <c r="F124" s="357"/>
      <c r="G124" s="357"/>
      <c r="H124" s="478"/>
      <c r="I124" s="130">
        <v>7</v>
      </c>
      <c r="J124" s="129"/>
      <c r="K124" s="309"/>
      <c r="L124" s="309"/>
      <c r="M124" s="309"/>
      <c r="N124" s="309"/>
      <c r="O124" s="7"/>
      <c r="P124" s="412"/>
      <c r="Q124" s="414"/>
      <c r="R124" s="414"/>
      <c r="S124" s="7"/>
      <c r="T124" s="130">
        <v>7</v>
      </c>
      <c r="U124" s="129"/>
      <c r="V124" s="130">
        <v>7</v>
      </c>
      <c r="W124" s="150"/>
      <c r="X124" s="7"/>
      <c r="Y124" s="51" t="s">
        <v>122</v>
      </c>
      <c r="Z124" s="60"/>
      <c r="AA124" s="430"/>
      <c r="AB124" s="427"/>
      <c r="AC124" s="7"/>
      <c r="AD124" s="47" t="s">
        <v>71</v>
      </c>
      <c r="AE124" s="226">
        <v>7</v>
      </c>
      <c r="AF124" s="227"/>
      <c r="AG124" s="48" t="s">
        <v>86</v>
      </c>
      <c r="AH124" s="226">
        <v>10</v>
      </c>
      <c r="AI124" s="227"/>
      <c r="AJ124" s="394"/>
      <c r="AK124" s="397"/>
      <c r="AL124" s="390"/>
      <c r="AM124" s="6"/>
      <c r="AN124" s="383"/>
      <c r="AO124" s="6"/>
      <c r="AP124" s="57" t="s">
        <v>121</v>
      </c>
      <c r="AQ124" s="56">
        <f>AQ123*1/AQ122</f>
        <v>0</v>
      </c>
      <c r="AR124" s="6"/>
      <c r="AV124" s="6"/>
      <c r="AW124" s="93">
        <f t="shared" si="15"/>
        <v>0</v>
      </c>
      <c r="AX124" s="98">
        <f t="shared" si="16"/>
        <v>0</v>
      </c>
      <c r="AZ124" s="6"/>
      <c r="BA124" s="5"/>
      <c r="BB124" s="5"/>
      <c r="BC124" s="5"/>
      <c r="BD124" s="5"/>
      <c r="BE124" s="5"/>
      <c r="BF124" s="5"/>
    </row>
    <row r="125" spans="1:245" ht="22.15" customHeight="1" x14ac:dyDescent="0.2">
      <c r="B125" s="182"/>
      <c r="C125" s="473"/>
      <c r="D125" s="454"/>
      <c r="E125" s="454"/>
      <c r="F125" s="357"/>
      <c r="G125" s="357"/>
      <c r="H125" s="478"/>
      <c r="I125" s="130">
        <v>8</v>
      </c>
      <c r="J125" s="129"/>
      <c r="K125" s="309"/>
      <c r="L125" s="309"/>
      <c r="M125" s="309"/>
      <c r="N125" s="309"/>
      <c r="O125" s="7"/>
      <c r="P125" s="415" t="s">
        <v>82</v>
      </c>
      <c r="Q125" s="356"/>
      <c r="R125" s="356"/>
      <c r="S125" s="7"/>
      <c r="T125" s="130">
        <v>8</v>
      </c>
      <c r="U125" s="129"/>
      <c r="V125" s="130">
        <v>8</v>
      </c>
      <c r="W125" s="150"/>
      <c r="X125" s="7"/>
      <c r="Y125" s="63" t="s">
        <v>123</v>
      </c>
      <c r="Z125" s="61"/>
      <c r="AA125" s="447" t="s">
        <v>128</v>
      </c>
      <c r="AB125" s="446" t="s">
        <v>29</v>
      </c>
      <c r="AC125" s="7"/>
      <c r="AD125" s="40" t="s">
        <v>72</v>
      </c>
      <c r="AE125" s="106">
        <v>7</v>
      </c>
      <c r="AF125" s="225"/>
      <c r="AG125" s="26" t="s">
        <v>87</v>
      </c>
      <c r="AH125" s="106">
        <v>7</v>
      </c>
      <c r="AI125" s="225"/>
      <c r="AJ125" s="391" t="s">
        <v>110</v>
      </c>
      <c r="AK125" s="398" t="s">
        <v>30</v>
      </c>
      <c r="AL125" s="347" t="s">
        <v>31</v>
      </c>
      <c r="AM125" s="6"/>
      <c r="AN125" s="383"/>
      <c r="AO125" s="6"/>
      <c r="AP125" s="58" t="s">
        <v>113</v>
      </c>
      <c r="AQ125" s="244">
        <f>AQ119*13</f>
        <v>2340</v>
      </c>
      <c r="AR125" s="6"/>
      <c r="AV125" s="6"/>
      <c r="AW125" s="93">
        <f t="shared" si="15"/>
        <v>0</v>
      </c>
      <c r="AX125" s="98">
        <f t="shared" si="16"/>
        <v>0</v>
      </c>
      <c r="AZ125" s="6"/>
      <c r="BA125" s="5"/>
      <c r="BB125" s="5"/>
      <c r="BC125" s="5"/>
      <c r="BD125" s="5"/>
      <c r="BE125" s="5"/>
      <c r="BF125" s="5"/>
    </row>
    <row r="126" spans="1:245" ht="22.15" customHeight="1" x14ac:dyDescent="0.2">
      <c r="B126" s="182"/>
      <c r="C126" s="473"/>
      <c r="D126" s="454"/>
      <c r="E126" s="454"/>
      <c r="F126" s="357"/>
      <c r="G126" s="357"/>
      <c r="H126" s="478"/>
      <c r="I126" s="130">
        <v>9</v>
      </c>
      <c r="J126" s="129"/>
      <c r="K126" s="309"/>
      <c r="L126" s="309"/>
      <c r="M126" s="309"/>
      <c r="N126" s="309"/>
      <c r="O126" s="7"/>
      <c r="P126" s="411"/>
      <c r="Q126" s="357"/>
      <c r="R126" s="357"/>
      <c r="S126" s="7"/>
      <c r="T126" s="130">
        <v>9</v>
      </c>
      <c r="U126" s="129"/>
      <c r="V126" s="130">
        <v>9</v>
      </c>
      <c r="W126" s="151"/>
      <c r="X126" s="7"/>
      <c r="Y126" s="63" t="s">
        <v>100</v>
      </c>
      <c r="Z126" s="61"/>
      <c r="AA126" s="424"/>
      <c r="AB126" s="418"/>
      <c r="AC126" s="7"/>
      <c r="AD126" s="41" t="s">
        <v>73</v>
      </c>
      <c r="AE126" s="226">
        <v>8</v>
      </c>
      <c r="AF126" s="224"/>
      <c r="AG126" s="38" t="s">
        <v>88</v>
      </c>
      <c r="AH126" s="226">
        <v>5</v>
      </c>
      <c r="AI126" s="224"/>
      <c r="AJ126" s="400"/>
      <c r="AK126" s="401"/>
      <c r="AL126" s="395"/>
      <c r="AM126" s="6"/>
      <c r="AN126" s="383"/>
      <c r="AO126" s="6"/>
      <c r="AP126" s="58" t="s">
        <v>114</v>
      </c>
      <c r="AQ126" s="244">
        <f>AQ120*AA117</f>
        <v>0</v>
      </c>
      <c r="AR126" s="6"/>
      <c r="AV126" s="6"/>
      <c r="AW126" s="93">
        <f t="shared" si="15"/>
        <v>0</v>
      </c>
      <c r="AX126" s="98">
        <f t="shared" si="16"/>
        <v>0</v>
      </c>
      <c r="AZ126" s="6"/>
      <c r="BA126" s="5"/>
      <c r="BB126" s="5"/>
      <c r="BC126" s="5"/>
      <c r="BD126" s="5"/>
      <c r="BE126" s="5"/>
      <c r="BF126" s="5"/>
    </row>
    <row r="127" spans="1:245" ht="22.15" customHeight="1" x14ac:dyDescent="0.2">
      <c r="B127" s="182"/>
      <c r="C127" s="473"/>
      <c r="D127" s="454"/>
      <c r="E127" s="454"/>
      <c r="F127" s="357"/>
      <c r="G127" s="357"/>
      <c r="H127" s="478"/>
      <c r="I127" s="130">
        <v>10</v>
      </c>
      <c r="J127" s="129"/>
      <c r="K127" s="309"/>
      <c r="L127" s="309"/>
      <c r="M127" s="309"/>
      <c r="N127" s="309"/>
      <c r="O127" s="7"/>
      <c r="P127" s="411"/>
      <c r="Q127" s="357"/>
      <c r="R127" s="357"/>
      <c r="S127" s="7"/>
      <c r="T127" s="130">
        <v>10</v>
      </c>
      <c r="U127" s="129"/>
      <c r="V127" s="130">
        <v>10</v>
      </c>
      <c r="W127" s="151"/>
      <c r="X127" s="7"/>
      <c r="Y127" s="50" t="s">
        <v>101</v>
      </c>
      <c r="Z127" s="60"/>
      <c r="AA127" s="428" t="s">
        <v>129</v>
      </c>
      <c r="AB127" s="425" t="s">
        <v>32</v>
      </c>
      <c r="AC127" s="7"/>
      <c r="AD127" s="40" t="s">
        <v>74</v>
      </c>
      <c r="AE127" s="106">
        <v>8</v>
      </c>
      <c r="AF127" s="225"/>
      <c r="AG127" s="26" t="s">
        <v>89</v>
      </c>
      <c r="AH127" s="106">
        <v>7</v>
      </c>
      <c r="AI127" s="225"/>
      <c r="AJ127" s="393" t="s">
        <v>111</v>
      </c>
      <c r="AK127" s="396" t="s">
        <v>33</v>
      </c>
      <c r="AL127" s="389" t="s">
        <v>34</v>
      </c>
      <c r="AM127" s="6"/>
      <c r="AN127" s="383"/>
      <c r="AO127" s="6"/>
      <c r="AP127" s="58" t="s">
        <v>119</v>
      </c>
      <c r="AQ127" s="56">
        <f>AQ126*1/AQ125</f>
        <v>0</v>
      </c>
      <c r="AR127" s="6"/>
      <c r="AV127" s="6"/>
      <c r="AW127" s="93">
        <f t="shared" si="15"/>
        <v>0</v>
      </c>
      <c r="AX127" s="98">
        <f t="shared" si="16"/>
        <v>0</v>
      </c>
      <c r="AZ127" s="6"/>
      <c r="BA127" s="5"/>
      <c r="BB127" s="5"/>
      <c r="BC127" s="5"/>
      <c r="BD127" s="5"/>
      <c r="BE127" s="5"/>
      <c r="BF127" s="5"/>
    </row>
    <row r="128" spans="1:245" ht="22.15" customHeight="1" x14ac:dyDescent="0.2">
      <c r="B128" s="182"/>
      <c r="C128" s="473"/>
      <c r="D128" s="454"/>
      <c r="E128" s="454"/>
      <c r="F128" s="357"/>
      <c r="G128" s="357"/>
      <c r="H128" s="478"/>
      <c r="I128" s="130">
        <v>11</v>
      </c>
      <c r="J128" s="129"/>
      <c r="K128" s="309"/>
      <c r="L128" s="309"/>
      <c r="M128" s="309"/>
      <c r="N128" s="309"/>
      <c r="O128" s="7"/>
      <c r="P128" s="411"/>
      <c r="Q128" s="357"/>
      <c r="R128" s="357"/>
      <c r="S128" s="7"/>
      <c r="T128" s="130">
        <v>11</v>
      </c>
      <c r="U128" s="129"/>
      <c r="V128" s="130">
        <v>11</v>
      </c>
      <c r="W128" s="151"/>
      <c r="X128" s="7"/>
      <c r="Y128" s="50" t="s">
        <v>102</v>
      </c>
      <c r="Z128" s="60"/>
      <c r="AA128" s="430"/>
      <c r="AB128" s="427"/>
      <c r="AC128" s="7"/>
      <c r="AD128" s="42" t="s">
        <v>75</v>
      </c>
      <c r="AE128" s="226">
        <v>9</v>
      </c>
      <c r="AF128" s="228"/>
      <c r="AG128" s="38" t="s">
        <v>90</v>
      </c>
      <c r="AH128" s="226">
        <v>6</v>
      </c>
      <c r="AI128" s="228"/>
      <c r="AJ128" s="394"/>
      <c r="AK128" s="397"/>
      <c r="AL128" s="390"/>
      <c r="AM128" s="6"/>
      <c r="AN128" s="383"/>
      <c r="AO128" s="6"/>
      <c r="AP128" s="2"/>
      <c r="AQ128" s="6"/>
      <c r="AR128" s="6"/>
      <c r="AV128" s="6"/>
      <c r="AW128" s="93">
        <f t="shared" si="15"/>
        <v>0</v>
      </c>
      <c r="AX128" s="98">
        <f t="shared" si="16"/>
        <v>0</v>
      </c>
      <c r="AZ128" s="6"/>
      <c r="BA128" s="5"/>
      <c r="BB128" s="5"/>
      <c r="BC128" s="5"/>
      <c r="BD128" s="5"/>
      <c r="BE128" s="5"/>
      <c r="BF128" s="5"/>
    </row>
    <row r="129" spans="1:245" ht="22.15" customHeight="1" x14ac:dyDescent="0.2">
      <c r="B129" s="182"/>
      <c r="C129" s="473"/>
      <c r="D129" s="454"/>
      <c r="E129" s="454"/>
      <c r="F129" s="357"/>
      <c r="G129" s="357"/>
      <c r="H129" s="478"/>
      <c r="I129" s="130">
        <v>12</v>
      </c>
      <c r="J129" s="129"/>
      <c r="K129" s="309"/>
      <c r="L129" s="309"/>
      <c r="M129" s="309"/>
      <c r="N129" s="309"/>
      <c r="O129" s="7"/>
      <c r="P129" s="411"/>
      <c r="Q129" s="357"/>
      <c r="R129" s="357"/>
      <c r="S129" s="7"/>
      <c r="T129" s="130">
        <v>12</v>
      </c>
      <c r="U129" s="129"/>
      <c r="V129" s="130">
        <v>12</v>
      </c>
      <c r="W129" s="151"/>
      <c r="X129" s="7"/>
      <c r="Y129" s="63" t="s">
        <v>103</v>
      </c>
      <c r="Z129" s="66"/>
      <c r="AA129" s="432" t="s">
        <v>130</v>
      </c>
      <c r="AB129" s="417" t="s">
        <v>35</v>
      </c>
      <c r="AC129" s="7"/>
      <c r="AD129" s="43" t="s">
        <v>76</v>
      </c>
      <c r="AE129" s="106">
        <v>8</v>
      </c>
      <c r="AF129" s="225"/>
      <c r="AG129" s="26" t="s">
        <v>91</v>
      </c>
      <c r="AH129" s="106">
        <v>9</v>
      </c>
      <c r="AI129" s="225"/>
      <c r="AJ129" s="391" t="s">
        <v>112</v>
      </c>
      <c r="AK129" s="398" t="s">
        <v>36</v>
      </c>
      <c r="AL129" s="347" t="s">
        <v>37</v>
      </c>
      <c r="AM129" s="6"/>
      <c r="AN129" s="383"/>
      <c r="AO129" s="6"/>
      <c r="AP129" s="2"/>
      <c r="AQ129" s="6"/>
      <c r="AR129" s="6"/>
      <c r="AV129" s="6"/>
      <c r="AW129" s="93">
        <f t="shared" si="15"/>
        <v>0</v>
      </c>
      <c r="AX129" s="98">
        <f t="shared" si="16"/>
        <v>0</v>
      </c>
      <c r="AZ129" s="6"/>
      <c r="BA129" s="5"/>
      <c r="BB129" s="5"/>
      <c r="BC129" s="5"/>
      <c r="BD129" s="5"/>
      <c r="BE129" s="5"/>
      <c r="BF129" s="5"/>
    </row>
    <row r="130" spans="1:245" ht="22.15" customHeight="1" thickBot="1" x14ac:dyDescent="0.25">
      <c r="B130" s="183"/>
      <c r="C130" s="474"/>
      <c r="D130" s="455"/>
      <c r="E130" s="455"/>
      <c r="F130" s="358"/>
      <c r="G130" s="358"/>
      <c r="H130" s="479"/>
      <c r="I130" s="184">
        <v>13</v>
      </c>
      <c r="J130" s="139"/>
      <c r="K130" s="310"/>
      <c r="L130" s="310"/>
      <c r="M130" s="310"/>
      <c r="N130" s="310"/>
      <c r="O130" s="7"/>
      <c r="P130" s="416"/>
      <c r="Q130" s="358"/>
      <c r="R130" s="358"/>
      <c r="S130" s="7"/>
      <c r="T130" s="184">
        <v>13</v>
      </c>
      <c r="U130" s="139"/>
      <c r="V130" s="184">
        <v>13</v>
      </c>
      <c r="W130" s="152"/>
      <c r="X130" s="7"/>
      <c r="Y130" s="64" t="s">
        <v>104</v>
      </c>
      <c r="Z130" s="67"/>
      <c r="AA130" s="433"/>
      <c r="AB130" s="431"/>
      <c r="AC130" s="7"/>
      <c r="AD130" s="44" t="s">
        <v>77</v>
      </c>
      <c r="AE130" s="229">
        <v>5</v>
      </c>
      <c r="AF130" s="230"/>
      <c r="AG130" s="25" t="s">
        <v>92</v>
      </c>
      <c r="AH130" s="229">
        <v>10</v>
      </c>
      <c r="AI130" s="230"/>
      <c r="AJ130" s="392"/>
      <c r="AK130" s="399"/>
      <c r="AL130" s="348"/>
      <c r="AM130" s="6"/>
      <c r="AN130" s="384"/>
      <c r="AO130" s="6"/>
      <c r="AP130" s="2"/>
      <c r="AQ130" s="6"/>
      <c r="AR130" s="6"/>
      <c r="AV130" s="6"/>
      <c r="AW130" s="93">
        <f t="shared" si="15"/>
        <v>0</v>
      </c>
      <c r="AX130" s="98">
        <f t="shared" si="16"/>
        <v>0</v>
      </c>
      <c r="AZ130" s="6"/>
      <c r="BA130" s="5"/>
      <c r="BB130" s="5"/>
      <c r="BC130" s="5"/>
      <c r="BD130" s="5"/>
      <c r="BE130" s="5"/>
      <c r="BF130" s="5"/>
    </row>
    <row r="131" spans="1:245" s="18" customFormat="1" ht="5.0999999999999996" customHeight="1" thickBot="1" x14ac:dyDescent="0.25">
      <c r="A131" s="12"/>
      <c r="B131" s="35"/>
      <c r="C131" s="177"/>
      <c r="D131" s="135"/>
      <c r="E131" s="137"/>
      <c r="F131" s="23"/>
      <c r="G131" s="23"/>
      <c r="H131" s="23"/>
      <c r="I131" s="178"/>
      <c r="J131" s="23"/>
      <c r="K131" s="11"/>
      <c r="L131" s="11"/>
      <c r="M131" s="11"/>
      <c r="N131" s="11"/>
      <c r="O131" s="7"/>
      <c r="P131" s="193"/>
      <c r="Q131" s="23"/>
      <c r="R131" s="23"/>
      <c r="S131" s="7"/>
      <c r="T131" s="178"/>
      <c r="U131" s="23"/>
      <c r="V131" s="178"/>
      <c r="W131" s="23"/>
      <c r="X131" s="7"/>
      <c r="Y131" s="13"/>
      <c r="Z131" s="34"/>
      <c r="AA131" s="15"/>
      <c r="AB131" s="14"/>
      <c r="AC131" s="7"/>
      <c r="AD131" s="10"/>
      <c r="AE131" s="210"/>
      <c r="AF131" s="211"/>
      <c r="AG131" s="10"/>
      <c r="AH131" s="210"/>
      <c r="AI131" s="211"/>
      <c r="AJ131" s="16"/>
      <c r="AK131" s="7"/>
      <c r="AL131" s="17"/>
      <c r="AM131" s="10"/>
      <c r="AN131" s="35"/>
      <c r="AO131" s="10"/>
      <c r="AQ131" s="243"/>
      <c r="AR131" s="10"/>
      <c r="AT131" s="24"/>
      <c r="AU131" s="78"/>
      <c r="AV131" s="10"/>
      <c r="AW131" s="93"/>
      <c r="AX131" s="95"/>
      <c r="AZ131" s="10"/>
      <c r="BH131" s="209"/>
    </row>
    <row r="132" spans="1:245" ht="39.950000000000003" customHeight="1" thickBot="1" x14ac:dyDescent="0.25">
      <c r="B132" s="165"/>
      <c r="C132" s="166"/>
      <c r="D132" s="465" t="s">
        <v>0</v>
      </c>
      <c r="E132" s="376" t="s">
        <v>11</v>
      </c>
      <c r="F132" s="467" t="s">
        <v>12</v>
      </c>
      <c r="G132" s="467" t="s">
        <v>10</v>
      </c>
      <c r="H132" s="467" t="s">
        <v>15</v>
      </c>
      <c r="I132" s="469" t="s">
        <v>178</v>
      </c>
      <c r="J132" s="470"/>
      <c r="K132" s="376" t="s">
        <v>2</v>
      </c>
      <c r="L132" s="376" t="s">
        <v>3</v>
      </c>
      <c r="M132" s="376" t="s">
        <v>4</v>
      </c>
      <c r="N132" s="376" t="s">
        <v>5</v>
      </c>
      <c r="O132" s="7"/>
      <c r="P132" s="376" t="s">
        <v>1</v>
      </c>
      <c r="Q132" s="368" t="s">
        <v>8</v>
      </c>
      <c r="R132" s="370" t="s">
        <v>9</v>
      </c>
      <c r="T132" s="364" t="s">
        <v>14</v>
      </c>
      <c r="U132" s="365"/>
      <c r="V132" s="378" t="s">
        <v>13</v>
      </c>
      <c r="W132" s="379"/>
      <c r="Y132" s="231" t="s">
        <v>106</v>
      </c>
      <c r="Z132" s="33"/>
      <c r="AA132" s="232" t="s">
        <v>17</v>
      </c>
      <c r="AB132" s="419" t="s">
        <v>6</v>
      </c>
      <c r="AD132" s="215" t="s">
        <v>124</v>
      </c>
      <c r="AE132" s="216"/>
      <c r="AF132" s="217"/>
      <c r="AG132" s="216"/>
      <c r="AH132" s="216"/>
      <c r="AI132" s="217"/>
      <c r="AJ132" s="216"/>
      <c r="AK132" s="216"/>
      <c r="AL132" s="218"/>
      <c r="AM132" s="2"/>
      <c r="AN132" s="62" t="s">
        <v>182</v>
      </c>
      <c r="AO132" s="2"/>
      <c r="AP132" s="508" t="s">
        <v>183</v>
      </c>
      <c r="AQ132" s="509"/>
      <c r="AR132" s="2"/>
      <c r="AV132" s="2"/>
      <c r="AW132" s="99"/>
      <c r="AX132" s="97"/>
      <c r="AZ132" s="2"/>
      <c r="BA132" s="2"/>
      <c r="BB132" s="2"/>
      <c r="BC132" s="2"/>
      <c r="BD132" s="2"/>
      <c r="BE132" s="2"/>
      <c r="BF132" s="2"/>
      <c r="IK132" s="2"/>
    </row>
    <row r="133" spans="1:245" ht="20.100000000000001" customHeight="1" thickBot="1" x14ac:dyDescent="0.25">
      <c r="B133" s="168"/>
      <c r="C133" s="169"/>
      <c r="D133" s="466"/>
      <c r="E133" s="377"/>
      <c r="F133" s="468"/>
      <c r="G133" s="468"/>
      <c r="H133" s="468"/>
      <c r="I133" s="471"/>
      <c r="J133" s="472"/>
      <c r="K133" s="377"/>
      <c r="L133" s="377"/>
      <c r="M133" s="377"/>
      <c r="N133" s="377"/>
      <c r="P133" s="377"/>
      <c r="Q133" s="369"/>
      <c r="R133" s="371"/>
      <c r="S133" s="46"/>
      <c r="T133" s="366"/>
      <c r="U133" s="367"/>
      <c r="V133" s="380"/>
      <c r="W133" s="381"/>
      <c r="X133" s="46"/>
      <c r="Y133" s="37" t="s">
        <v>105</v>
      </c>
      <c r="Z133" s="102"/>
      <c r="AA133" s="8">
        <f>SUM(Z134:Z146)</f>
        <v>0</v>
      </c>
      <c r="AB133" s="420"/>
      <c r="AC133" s="46"/>
      <c r="AD133" s="221" t="s">
        <v>131</v>
      </c>
      <c r="AE133" s="53"/>
      <c r="AF133" s="54"/>
      <c r="AG133" s="53"/>
      <c r="AH133" s="53"/>
      <c r="AI133" s="54"/>
      <c r="AJ133" s="222" t="s">
        <v>17</v>
      </c>
      <c r="AK133" s="196" t="s">
        <v>125</v>
      </c>
      <c r="AL133" s="156" t="s">
        <v>93</v>
      </c>
      <c r="AM133" s="2"/>
      <c r="AN133" s="385"/>
      <c r="AO133" s="2"/>
      <c r="AP133" s="69" t="s">
        <v>136</v>
      </c>
      <c r="AQ133" s="70">
        <v>9</v>
      </c>
      <c r="AR133" s="2"/>
      <c r="AV133" s="2"/>
      <c r="AW133" s="93"/>
      <c r="AX133" s="93"/>
      <c r="AZ133" s="2"/>
      <c r="BA133" s="2"/>
      <c r="BB133" s="2"/>
      <c r="BC133" s="2"/>
      <c r="BD133" s="2"/>
      <c r="BE133" s="2"/>
      <c r="BF133" s="2"/>
      <c r="IK133" s="2"/>
    </row>
    <row r="134" spans="1:245" ht="22.15" customHeight="1" x14ac:dyDescent="0.2">
      <c r="B134" s="91"/>
      <c r="C134" s="170"/>
      <c r="D134" s="437"/>
      <c r="E134" s="437"/>
      <c r="F134" s="362"/>
      <c r="G134" s="362"/>
      <c r="H134" s="362"/>
      <c r="I134" s="171">
        <v>1</v>
      </c>
      <c r="J134" s="141"/>
      <c r="K134" s="303"/>
      <c r="L134" s="303"/>
      <c r="M134" s="303"/>
      <c r="N134" s="303"/>
      <c r="O134" s="46"/>
      <c r="P134" s="440"/>
      <c r="Q134" s="362"/>
      <c r="R134" s="362"/>
      <c r="S134" s="7"/>
      <c r="T134" s="171">
        <v>1</v>
      </c>
      <c r="U134" s="141"/>
      <c r="V134" s="171">
        <v>1</v>
      </c>
      <c r="W134" s="145"/>
      <c r="X134" s="7"/>
      <c r="Y134" s="31" t="s">
        <v>94</v>
      </c>
      <c r="Z134" s="65"/>
      <c r="AA134" s="445" t="s">
        <v>20</v>
      </c>
      <c r="AB134" s="444" t="s">
        <v>19</v>
      </c>
      <c r="AC134" s="7"/>
      <c r="AD134" s="52" t="s">
        <v>160</v>
      </c>
      <c r="AE134" s="223">
        <v>1</v>
      </c>
      <c r="AF134" s="224"/>
      <c r="AG134" s="39" t="s">
        <v>78</v>
      </c>
      <c r="AH134" s="223">
        <v>7</v>
      </c>
      <c r="AI134" s="224"/>
      <c r="AJ134" s="393" t="s">
        <v>107</v>
      </c>
      <c r="AK134" s="396" t="s">
        <v>21</v>
      </c>
      <c r="AL134" s="389" t="s">
        <v>39</v>
      </c>
      <c r="AM134" s="6"/>
      <c r="AN134" s="386"/>
      <c r="AO134" s="6"/>
      <c r="AP134" s="49" t="s">
        <v>135</v>
      </c>
      <c r="AQ134" s="55">
        <v>26</v>
      </c>
      <c r="AR134" s="6"/>
      <c r="AV134" s="6"/>
      <c r="AW134" s="93">
        <f t="shared" ref="AW134:AW146" si="17">AE134*AF134</f>
        <v>0</v>
      </c>
      <c r="AX134" s="98">
        <f t="shared" ref="AX134:AX146" si="18">AH134*AI134</f>
        <v>0</v>
      </c>
      <c r="AZ134" s="6"/>
      <c r="BA134" s="5"/>
      <c r="BB134" s="5"/>
      <c r="BC134" s="5"/>
      <c r="BD134" s="5"/>
      <c r="BE134" s="5"/>
      <c r="BF134" s="5"/>
      <c r="BH134" s="68" t="s">
        <v>138</v>
      </c>
      <c r="BI134" s="56">
        <f>AQ137*1</f>
        <v>0</v>
      </c>
      <c r="BJ134" s="56">
        <f>BK134-BI134</f>
        <v>1</v>
      </c>
      <c r="BK134" s="240">
        <v>1</v>
      </c>
      <c r="BL134" s="240"/>
    </row>
    <row r="135" spans="1:245" ht="22.15" customHeight="1" x14ac:dyDescent="0.2">
      <c r="B135" s="172"/>
      <c r="C135" s="475" t="s">
        <v>48</v>
      </c>
      <c r="D135" s="438"/>
      <c r="E135" s="438"/>
      <c r="F135" s="360"/>
      <c r="G135" s="360"/>
      <c r="H135" s="360"/>
      <c r="I135" s="173">
        <v>2</v>
      </c>
      <c r="J135" s="142"/>
      <c r="K135" s="304"/>
      <c r="L135" s="304"/>
      <c r="M135" s="304"/>
      <c r="N135" s="304"/>
      <c r="O135" s="7"/>
      <c r="P135" s="351"/>
      <c r="Q135" s="360"/>
      <c r="R135" s="360"/>
      <c r="S135" s="7"/>
      <c r="T135" s="173">
        <v>2</v>
      </c>
      <c r="U135" s="142"/>
      <c r="V135" s="173">
        <v>2</v>
      </c>
      <c r="W135" s="146"/>
      <c r="X135" s="7"/>
      <c r="Y135" s="50" t="s">
        <v>95</v>
      </c>
      <c r="Z135" s="59"/>
      <c r="AA135" s="430"/>
      <c r="AB135" s="427"/>
      <c r="AC135" s="7"/>
      <c r="AD135" s="40" t="s">
        <v>66</v>
      </c>
      <c r="AE135" s="106">
        <v>2</v>
      </c>
      <c r="AF135" s="225"/>
      <c r="AG135" s="9" t="s">
        <v>79</v>
      </c>
      <c r="AH135" s="106">
        <v>9</v>
      </c>
      <c r="AI135" s="225"/>
      <c r="AJ135" s="394"/>
      <c r="AK135" s="397"/>
      <c r="AL135" s="390"/>
      <c r="AM135" s="6"/>
      <c r="AN135" s="386"/>
      <c r="AO135" s="6"/>
      <c r="AP135" s="49" t="s">
        <v>115</v>
      </c>
      <c r="AQ135" s="55">
        <f>AE134+AE135+AE136+AE137+AE138+AE139+AE140+AE141+AE142+AE143+AE144+AE145+AE146+AH134+AH135+AH136+AH137+AH138+AH139+AH140+AH141+AH142+AH143+AH144+AH145+AH146</f>
        <v>180</v>
      </c>
      <c r="AR135" s="6"/>
      <c r="AV135" s="6"/>
      <c r="AW135" s="93">
        <f t="shared" si="17"/>
        <v>0</v>
      </c>
      <c r="AX135" s="98">
        <f t="shared" si="18"/>
        <v>0</v>
      </c>
      <c r="AZ135" s="6"/>
      <c r="BA135" s="5"/>
      <c r="BB135" s="5"/>
      <c r="BC135" s="5"/>
      <c r="BD135" s="5"/>
      <c r="BE135" s="5"/>
      <c r="BF135" s="5"/>
      <c r="BH135" s="57" t="s">
        <v>140</v>
      </c>
      <c r="BI135" s="56">
        <f>AQ140*1</f>
        <v>0</v>
      </c>
      <c r="BJ135" s="56">
        <f>BK135-BI135</f>
        <v>1</v>
      </c>
      <c r="BK135" s="240">
        <v>1</v>
      </c>
      <c r="BL135" s="240"/>
    </row>
    <row r="136" spans="1:245" ht="22.15" customHeight="1" x14ac:dyDescent="0.2">
      <c r="B136" s="174"/>
      <c r="C136" s="475"/>
      <c r="D136" s="438"/>
      <c r="E136" s="438"/>
      <c r="F136" s="360"/>
      <c r="G136" s="360"/>
      <c r="H136" s="360"/>
      <c r="I136" s="173">
        <v>3</v>
      </c>
      <c r="J136" s="142"/>
      <c r="K136" s="304"/>
      <c r="L136" s="304"/>
      <c r="M136" s="304"/>
      <c r="N136" s="304"/>
      <c r="O136" s="7"/>
      <c r="P136" s="351"/>
      <c r="Q136" s="360"/>
      <c r="R136" s="360"/>
      <c r="S136" s="7"/>
      <c r="T136" s="173">
        <v>3</v>
      </c>
      <c r="U136" s="142"/>
      <c r="V136" s="173">
        <v>3</v>
      </c>
      <c r="W136" s="146"/>
      <c r="X136" s="7"/>
      <c r="Y136" s="63" t="s">
        <v>96</v>
      </c>
      <c r="Z136" s="61"/>
      <c r="AA136" s="423" t="s">
        <v>23</v>
      </c>
      <c r="AB136" s="417" t="s">
        <v>22</v>
      </c>
      <c r="AC136" s="7"/>
      <c r="AD136" s="41" t="s">
        <v>67</v>
      </c>
      <c r="AE136" s="226">
        <v>3</v>
      </c>
      <c r="AF136" s="224"/>
      <c r="AG136" s="38" t="s">
        <v>80</v>
      </c>
      <c r="AH136" s="226">
        <v>8</v>
      </c>
      <c r="AI136" s="224"/>
      <c r="AJ136" s="391" t="s">
        <v>108</v>
      </c>
      <c r="AK136" s="398" t="s">
        <v>24</v>
      </c>
      <c r="AL136" s="347" t="s">
        <v>25</v>
      </c>
      <c r="AM136" s="6"/>
      <c r="AN136" s="386"/>
      <c r="AO136" s="6"/>
      <c r="AP136" s="49" t="s">
        <v>116</v>
      </c>
      <c r="AQ136" s="55">
        <f>AW134+AW135+AW136+AW137+AW138+AW139+AW140+AW141+AW142+AW143+AW144+AW145+AW146+AX134+AX135+AX136+AX137+AX138+AX139+AX140+AX141+AX142+AX143+AX144+AX145+AX146</f>
        <v>0</v>
      </c>
      <c r="AR136" s="6"/>
      <c r="AV136" s="6"/>
      <c r="AW136" s="93">
        <f t="shared" si="17"/>
        <v>0</v>
      </c>
      <c r="AX136" s="98">
        <f t="shared" si="18"/>
        <v>0</v>
      </c>
      <c r="AZ136" s="6"/>
      <c r="BA136" s="5"/>
      <c r="BB136" s="5"/>
      <c r="BC136" s="5"/>
      <c r="BD136" s="5"/>
      <c r="BE136" s="5"/>
      <c r="BF136" s="5"/>
      <c r="BH136" s="58" t="s">
        <v>142</v>
      </c>
      <c r="BI136" s="56">
        <f>AQ143*1</f>
        <v>0</v>
      </c>
      <c r="BJ136" s="56">
        <f>BK136-BI136</f>
        <v>1</v>
      </c>
      <c r="BK136" s="240">
        <v>1</v>
      </c>
      <c r="BL136" s="240"/>
    </row>
    <row r="137" spans="1:245" ht="22.15" customHeight="1" x14ac:dyDescent="0.2">
      <c r="B137" s="174"/>
      <c r="C137" s="475"/>
      <c r="D137" s="438"/>
      <c r="E137" s="438"/>
      <c r="F137" s="360"/>
      <c r="G137" s="360"/>
      <c r="H137" s="360"/>
      <c r="I137" s="173">
        <v>4</v>
      </c>
      <c r="J137" s="142"/>
      <c r="K137" s="304"/>
      <c r="L137" s="304"/>
      <c r="M137" s="304"/>
      <c r="N137" s="304"/>
      <c r="O137" s="7"/>
      <c r="P137" s="351"/>
      <c r="Q137" s="360"/>
      <c r="R137" s="360"/>
      <c r="S137" s="7"/>
      <c r="T137" s="173">
        <v>4</v>
      </c>
      <c r="U137" s="142"/>
      <c r="V137" s="173">
        <v>4</v>
      </c>
      <c r="W137" s="146"/>
      <c r="X137" s="7"/>
      <c r="Y137" s="63" t="s">
        <v>97</v>
      </c>
      <c r="Z137" s="61"/>
      <c r="AA137" s="424"/>
      <c r="AB137" s="418"/>
      <c r="AC137" s="7"/>
      <c r="AD137" s="40" t="s">
        <v>68</v>
      </c>
      <c r="AE137" s="106">
        <v>4</v>
      </c>
      <c r="AF137" s="225"/>
      <c r="AG137" s="9" t="s">
        <v>83</v>
      </c>
      <c r="AH137" s="106">
        <v>9</v>
      </c>
      <c r="AI137" s="225"/>
      <c r="AJ137" s="400"/>
      <c r="AK137" s="401"/>
      <c r="AL137" s="395"/>
      <c r="AM137" s="6"/>
      <c r="AN137" s="386"/>
      <c r="AO137" s="6"/>
      <c r="AP137" s="49" t="s">
        <v>117</v>
      </c>
      <c r="AQ137" s="56">
        <f>AQ136*1/AQ135</f>
        <v>0</v>
      </c>
      <c r="AR137" s="6"/>
      <c r="AV137" s="6"/>
      <c r="AW137" s="93">
        <f t="shared" si="17"/>
        <v>0</v>
      </c>
      <c r="AX137" s="98">
        <f t="shared" si="18"/>
        <v>0</v>
      </c>
      <c r="AZ137" s="6"/>
      <c r="BA137" s="5"/>
      <c r="BB137" s="5"/>
      <c r="BC137" s="5"/>
      <c r="BD137" s="5"/>
      <c r="BE137" s="5"/>
      <c r="BF137" s="5"/>
    </row>
    <row r="138" spans="1:245" ht="22.15" customHeight="1" x14ac:dyDescent="0.2">
      <c r="B138" s="174"/>
      <c r="C138" s="475"/>
      <c r="D138" s="438"/>
      <c r="E138" s="438"/>
      <c r="F138" s="360"/>
      <c r="G138" s="360"/>
      <c r="H138" s="360"/>
      <c r="I138" s="173">
        <v>5</v>
      </c>
      <c r="J138" s="142"/>
      <c r="K138" s="305"/>
      <c r="L138" s="305"/>
      <c r="M138" s="305"/>
      <c r="N138" s="305"/>
      <c r="O138" s="7"/>
      <c r="P138" s="351"/>
      <c r="Q138" s="360"/>
      <c r="R138" s="360"/>
      <c r="S138" s="7"/>
      <c r="T138" s="173">
        <v>5</v>
      </c>
      <c r="U138" s="142"/>
      <c r="V138" s="173">
        <v>5</v>
      </c>
      <c r="W138" s="146"/>
      <c r="X138" s="7"/>
      <c r="Y138" s="50" t="s">
        <v>98</v>
      </c>
      <c r="Z138" s="60"/>
      <c r="AA138" s="428" t="s">
        <v>127</v>
      </c>
      <c r="AB138" s="425" t="s">
        <v>26</v>
      </c>
      <c r="AC138" s="7"/>
      <c r="AD138" s="41" t="s">
        <v>69</v>
      </c>
      <c r="AE138" s="226">
        <v>5</v>
      </c>
      <c r="AF138" s="224"/>
      <c r="AG138" s="38" t="s">
        <v>84</v>
      </c>
      <c r="AH138" s="226">
        <v>10</v>
      </c>
      <c r="AI138" s="224"/>
      <c r="AJ138" s="402" t="s">
        <v>109</v>
      </c>
      <c r="AK138" s="403" t="s">
        <v>27</v>
      </c>
      <c r="AL138" s="388" t="s">
        <v>28</v>
      </c>
      <c r="AM138" s="6"/>
      <c r="AN138" s="386"/>
      <c r="AO138" s="6"/>
      <c r="AP138" s="57" t="s">
        <v>118</v>
      </c>
      <c r="AQ138" s="55">
        <v>13</v>
      </c>
      <c r="AR138" s="6"/>
      <c r="AV138" s="6"/>
      <c r="AW138" s="93">
        <f t="shared" si="17"/>
        <v>0</v>
      </c>
      <c r="AX138" s="98">
        <f t="shared" si="18"/>
        <v>0</v>
      </c>
      <c r="AZ138" s="6"/>
      <c r="BA138" s="5"/>
      <c r="BB138" s="5"/>
      <c r="BC138" s="5"/>
      <c r="BD138" s="5"/>
      <c r="BE138" s="5"/>
      <c r="BF138" s="5"/>
    </row>
    <row r="139" spans="1:245" ht="22.15" customHeight="1" x14ac:dyDescent="0.2">
      <c r="B139" s="174"/>
      <c r="C139" s="475"/>
      <c r="D139" s="438"/>
      <c r="E139" s="438"/>
      <c r="F139" s="360"/>
      <c r="G139" s="360"/>
      <c r="H139" s="360"/>
      <c r="I139" s="173">
        <v>6</v>
      </c>
      <c r="J139" s="142"/>
      <c r="K139" s="305"/>
      <c r="L139" s="305"/>
      <c r="M139" s="305"/>
      <c r="N139" s="305"/>
      <c r="O139" s="7"/>
      <c r="P139" s="351"/>
      <c r="Q139" s="360"/>
      <c r="R139" s="360"/>
      <c r="S139" s="7"/>
      <c r="T139" s="173">
        <v>6</v>
      </c>
      <c r="U139" s="142"/>
      <c r="V139" s="173">
        <v>6</v>
      </c>
      <c r="W139" s="146"/>
      <c r="X139" s="7"/>
      <c r="Y139" s="50" t="s">
        <v>99</v>
      </c>
      <c r="Z139" s="60"/>
      <c r="AA139" s="429"/>
      <c r="AB139" s="426"/>
      <c r="AC139" s="7"/>
      <c r="AD139" s="40" t="s">
        <v>70</v>
      </c>
      <c r="AE139" s="106">
        <v>6</v>
      </c>
      <c r="AF139" s="225"/>
      <c r="AG139" s="26" t="s">
        <v>85</v>
      </c>
      <c r="AH139" s="106">
        <v>10</v>
      </c>
      <c r="AI139" s="225"/>
      <c r="AJ139" s="393"/>
      <c r="AK139" s="396"/>
      <c r="AL139" s="389"/>
      <c r="AM139" s="6"/>
      <c r="AN139" s="386"/>
      <c r="AO139" s="6"/>
      <c r="AP139" s="57" t="s">
        <v>120</v>
      </c>
      <c r="AQ139" s="55">
        <f>AA133*1</f>
        <v>0</v>
      </c>
      <c r="AR139" s="6"/>
      <c r="AV139" s="6"/>
      <c r="AW139" s="93">
        <f t="shared" si="17"/>
        <v>0</v>
      </c>
      <c r="AX139" s="98">
        <f t="shared" si="18"/>
        <v>0</v>
      </c>
      <c r="AZ139" s="6"/>
      <c r="BA139" s="5"/>
      <c r="BB139" s="5"/>
      <c r="BC139" s="5"/>
      <c r="BD139" s="5"/>
      <c r="BE139" s="5"/>
      <c r="BF139" s="5"/>
    </row>
    <row r="140" spans="1:245" ht="22.15" customHeight="1" x14ac:dyDescent="0.2">
      <c r="B140" s="174"/>
      <c r="C140" s="475"/>
      <c r="D140" s="438"/>
      <c r="E140" s="438"/>
      <c r="F140" s="360"/>
      <c r="G140" s="360"/>
      <c r="H140" s="360"/>
      <c r="I140" s="173">
        <v>7</v>
      </c>
      <c r="J140" s="142"/>
      <c r="K140" s="305"/>
      <c r="L140" s="305"/>
      <c r="M140" s="305"/>
      <c r="N140" s="305"/>
      <c r="O140" s="7"/>
      <c r="P140" s="441"/>
      <c r="Q140" s="363"/>
      <c r="R140" s="363"/>
      <c r="S140" s="7"/>
      <c r="T140" s="173">
        <v>7</v>
      </c>
      <c r="U140" s="142"/>
      <c r="V140" s="173">
        <v>7</v>
      </c>
      <c r="W140" s="146"/>
      <c r="X140" s="7"/>
      <c r="Y140" s="51" t="s">
        <v>122</v>
      </c>
      <c r="Z140" s="60"/>
      <c r="AA140" s="430"/>
      <c r="AB140" s="427"/>
      <c r="AC140" s="7"/>
      <c r="AD140" s="47" t="s">
        <v>71</v>
      </c>
      <c r="AE140" s="226">
        <v>7</v>
      </c>
      <c r="AF140" s="227"/>
      <c r="AG140" s="48" t="s">
        <v>86</v>
      </c>
      <c r="AH140" s="226">
        <v>10</v>
      </c>
      <c r="AI140" s="227"/>
      <c r="AJ140" s="394"/>
      <c r="AK140" s="397"/>
      <c r="AL140" s="390"/>
      <c r="AM140" s="6"/>
      <c r="AN140" s="386"/>
      <c r="AO140" s="6"/>
      <c r="AP140" s="57" t="s">
        <v>121</v>
      </c>
      <c r="AQ140" s="56">
        <f>AQ139*1/AQ138</f>
        <v>0</v>
      </c>
      <c r="AR140" s="6"/>
      <c r="AV140" s="6"/>
      <c r="AW140" s="93">
        <f t="shared" si="17"/>
        <v>0</v>
      </c>
      <c r="AX140" s="98">
        <f t="shared" si="18"/>
        <v>0</v>
      </c>
      <c r="AZ140" s="6"/>
      <c r="BA140" s="5"/>
      <c r="BB140" s="5"/>
      <c r="BC140" s="5"/>
      <c r="BD140" s="5"/>
      <c r="BE140" s="5"/>
      <c r="BF140" s="5"/>
    </row>
    <row r="141" spans="1:245" ht="22.15" customHeight="1" x14ac:dyDescent="0.2">
      <c r="B141" s="174"/>
      <c r="C141" s="475"/>
      <c r="D141" s="438"/>
      <c r="E141" s="438"/>
      <c r="F141" s="360"/>
      <c r="G141" s="360"/>
      <c r="H141" s="360"/>
      <c r="I141" s="173">
        <v>8</v>
      </c>
      <c r="J141" s="142"/>
      <c r="K141" s="305"/>
      <c r="L141" s="305"/>
      <c r="M141" s="305"/>
      <c r="N141" s="305"/>
      <c r="O141" s="7"/>
      <c r="P141" s="350"/>
      <c r="Q141" s="359"/>
      <c r="R141" s="359"/>
      <c r="S141" s="7"/>
      <c r="T141" s="173">
        <v>8</v>
      </c>
      <c r="U141" s="142"/>
      <c r="V141" s="173">
        <v>8</v>
      </c>
      <c r="W141" s="147"/>
      <c r="X141" s="7"/>
      <c r="Y141" s="63" t="s">
        <v>123</v>
      </c>
      <c r="Z141" s="61"/>
      <c r="AA141" s="447" t="s">
        <v>128</v>
      </c>
      <c r="AB141" s="446" t="s">
        <v>29</v>
      </c>
      <c r="AC141" s="7"/>
      <c r="AD141" s="40" t="s">
        <v>72</v>
      </c>
      <c r="AE141" s="106">
        <v>7</v>
      </c>
      <c r="AF141" s="225"/>
      <c r="AG141" s="26" t="s">
        <v>87</v>
      </c>
      <c r="AH141" s="106">
        <v>7</v>
      </c>
      <c r="AI141" s="225"/>
      <c r="AJ141" s="391" t="s">
        <v>110</v>
      </c>
      <c r="AK141" s="398" t="s">
        <v>30</v>
      </c>
      <c r="AL141" s="347" t="s">
        <v>31</v>
      </c>
      <c r="AM141" s="6"/>
      <c r="AN141" s="386"/>
      <c r="AO141" s="6"/>
      <c r="AP141" s="58" t="s">
        <v>113</v>
      </c>
      <c r="AQ141" s="244">
        <f>AQ135*13</f>
        <v>2340</v>
      </c>
      <c r="AR141" s="6"/>
      <c r="AV141" s="6"/>
      <c r="AW141" s="93">
        <f t="shared" si="17"/>
        <v>0</v>
      </c>
      <c r="AX141" s="98">
        <f t="shared" si="18"/>
        <v>0</v>
      </c>
      <c r="AZ141" s="6"/>
      <c r="BA141" s="5"/>
      <c r="BB141" s="5"/>
      <c r="BC141" s="5"/>
      <c r="BD141" s="5"/>
      <c r="BE141" s="5"/>
      <c r="BF141" s="5"/>
    </row>
    <row r="142" spans="1:245" ht="22.15" customHeight="1" x14ac:dyDescent="0.2">
      <c r="B142" s="174"/>
      <c r="C142" s="475"/>
      <c r="D142" s="438"/>
      <c r="E142" s="438"/>
      <c r="F142" s="360"/>
      <c r="G142" s="360"/>
      <c r="H142" s="360"/>
      <c r="I142" s="173">
        <v>9</v>
      </c>
      <c r="J142" s="142"/>
      <c r="K142" s="305"/>
      <c r="L142" s="305"/>
      <c r="M142" s="305"/>
      <c r="N142" s="305"/>
      <c r="O142" s="7"/>
      <c r="P142" s="351"/>
      <c r="Q142" s="360"/>
      <c r="R142" s="360"/>
      <c r="S142" s="7"/>
      <c r="T142" s="173">
        <v>9</v>
      </c>
      <c r="U142" s="142"/>
      <c r="V142" s="173">
        <v>9</v>
      </c>
      <c r="W142" s="147"/>
      <c r="X142" s="7"/>
      <c r="Y142" s="63" t="s">
        <v>100</v>
      </c>
      <c r="Z142" s="61"/>
      <c r="AA142" s="424"/>
      <c r="AB142" s="418"/>
      <c r="AC142" s="7"/>
      <c r="AD142" s="41" t="s">
        <v>73</v>
      </c>
      <c r="AE142" s="226">
        <v>8</v>
      </c>
      <c r="AF142" s="224"/>
      <c r="AG142" s="38" t="s">
        <v>88</v>
      </c>
      <c r="AH142" s="226">
        <v>5</v>
      </c>
      <c r="AI142" s="224"/>
      <c r="AJ142" s="400"/>
      <c r="AK142" s="401"/>
      <c r="AL142" s="395"/>
      <c r="AM142" s="6"/>
      <c r="AN142" s="386"/>
      <c r="AO142" s="6"/>
      <c r="AP142" s="58" t="s">
        <v>114</v>
      </c>
      <c r="AQ142" s="244">
        <f>AQ136*AA133</f>
        <v>0</v>
      </c>
      <c r="AR142" s="6"/>
      <c r="AV142" s="6"/>
      <c r="AW142" s="93">
        <f t="shared" si="17"/>
        <v>0</v>
      </c>
      <c r="AX142" s="98">
        <f t="shared" si="18"/>
        <v>0</v>
      </c>
      <c r="AZ142" s="6"/>
      <c r="BA142" s="5"/>
      <c r="BB142" s="5"/>
      <c r="BC142" s="5"/>
      <c r="BD142" s="5"/>
      <c r="BE142" s="5"/>
      <c r="BF142" s="5"/>
    </row>
    <row r="143" spans="1:245" ht="22.15" customHeight="1" thickBot="1" x14ac:dyDescent="0.25">
      <c r="B143" s="174"/>
      <c r="C143" s="475"/>
      <c r="D143" s="438"/>
      <c r="E143" s="438"/>
      <c r="F143" s="360"/>
      <c r="G143" s="360"/>
      <c r="H143" s="360"/>
      <c r="I143" s="173">
        <v>10</v>
      </c>
      <c r="J143" s="142"/>
      <c r="K143" s="305"/>
      <c r="L143" s="305"/>
      <c r="M143" s="305"/>
      <c r="N143" s="305"/>
      <c r="O143" s="7"/>
      <c r="P143" s="351"/>
      <c r="Q143" s="360"/>
      <c r="R143" s="360"/>
      <c r="S143" s="7"/>
      <c r="T143" s="173">
        <v>10</v>
      </c>
      <c r="U143" s="142"/>
      <c r="V143" s="173">
        <v>10</v>
      </c>
      <c r="W143" s="147"/>
      <c r="X143" s="7"/>
      <c r="Y143" s="50" t="s">
        <v>101</v>
      </c>
      <c r="Z143" s="60"/>
      <c r="AA143" s="428" t="s">
        <v>129</v>
      </c>
      <c r="AB143" s="425" t="s">
        <v>32</v>
      </c>
      <c r="AC143" s="7"/>
      <c r="AD143" s="40" t="s">
        <v>74</v>
      </c>
      <c r="AE143" s="106">
        <v>8</v>
      </c>
      <c r="AF143" s="225"/>
      <c r="AG143" s="26" t="s">
        <v>89</v>
      </c>
      <c r="AH143" s="106">
        <v>7</v>
      </c>
      <c r="AI143" s="225"/>
      <c r="AJ143" s="393" t="s">
        <v>111</v>
      </c>
      <c r="AK143" s="396" t="s">
        <v>33</v>
      </c>
      <c r="AL143" s="389" t="s">
        <v>34</v>
      </c>
      <c r="AM143" s="6"/>
      <c r="AN143" s="386"/>
      <c r="AO143" s="6"/>
      <c r="AP143" s="237" t="s">
        <v>119</v>
      </c>
      <c r="AQ143" s="238">
        <f>AQ142*1/AQ141</f>
        <v>0</v>
      </c>
      <c r="AR143" s="6"/>
      <c r="AV143" s="6"/>
      <c r="AW143" s="93">
        <f t="shared" si="17"/>
        <v>0</v>
      </c>
      <c r="AX143" s="98">
        <f t="shared" si="18"/>
        <v>0</v>
      </c>
      <c r="AZ143" s="6"/>
      <c r="BA143" s="5"/>
      <c r="BB143" s="5"/>
      <c r="BC143" s="5"/>
      <c r="BD143" s="5"/>
      <c r="BE143" s="5"/>
      <c r="BF143" s="5"/>
    </row>
    <row r="144" spans="1:245" ht="22.15" customHeight="1" x14ac:dyDescent="0.2">
      <c r="B144" s="174"/>
      <c r="C144" s="475"/>
      <c r="D144" s="438"/>
      <c r="E144" s="438"/>
      <c r="F144" s="360"/>
      <c r="G144" s="360"/>
      <c r="H144" s="360"/>
      <c r="I144" s="173">
        <v>11</v>
      </c>
      <c r="J144" s="142"/>
      <c r="K144" s="305"/>
      <c r="L144" s="305"/>
      <c r="M144" s="305"/>
      <c r="N144" s="305"/>
      <c r="O144" s="7"/>
      <c r="P144" s="351"/>
      <c r="Q144" s="360"/>
      <c r="R144" s="360"/>
      <c r="S144" s="7"/>
      <c r="T144" s="173">
        <v>11</v>
      </c>
      <c r="U144" s="142"/>
      <c r="V144" s="173">
        <v>11</v>
      </c>
      <c r="W144" s="147"/>
      <c r="X144" s="7"/>
      <c r="Y144" s="50" t="s">
        <v>102</v>
      </c>
      <c r="Z144" s="60"/>
      <c r="AA144" s="430"/>
      <c r="AB144" s="427"/>
      <c r="AC144" s="7"/>
      <c r="AD144" s="42" t="s">
        <v>75</v>
      </c>
      <c r="AE144" s="226">
        <v>9</v>
      </c>
      <c r="AF144" s="228"/>
      <c r="AG144" s="38" t="s">
        <v>90</v>
      </c>
      <c r="AH144" s="226">
        <v>6</v>
      </c>
      <c r="AI144" s="228"/>
      <c r="AJ144" s="394"/>
      <c r="AK144" s="397"/>
      <c r="AL144" s="390"/>
      <c r="AM144" s="6"/>
      <c r="AN144" s="386"/>
      <c r="AO144" s="6"/>
      <c r="AP144" s="2"/>
      <c r="AQ144" s="6"/>
      <c r="AR144" s="6"/>
      <c r="AV144" s="6"/>
      <c r="AW144" s="93">
        <f t="shared" si="17"/>
        <v>0</v>
      </c>
      <c r="AX144" s="98">
        <f t="shared" si="18"/>
        <v>0</v>
      </c>
      <c r="AZ144" s="6"/>
      <c r="BA144" s="5"/>
      <c r="BB144" s="5"/>
      <c r="BC144" s="5"/>
      <c r="BD144" s="5"/>
      <c r="BE144" s="5"/>
      <c r="BF144" s="5"/>
    </row>
    <row r="145" spans="1:245" ht="22.15" customHeight="1" x14ac:dyDescent="0.2">
      <c r="B145" s="174"/>
      <c r="C145" s="475"/>
      <c r="D145" s="438"/>
      <c r="E145" s="438"/>
      <c r="F145" s="360"/>
      <c r="G145" s="360"/>
      <c r="H145" s="360"/>
      <c r="I145" s="173">
        <v>12</v>
      </c>
      <c r="J145" s="142"/>
      <c r="K145" s="305"/>
      <c r="L145" s="305"/>
      <c r="M145" s="305"/>
      <c r="N145" s="305"/>
      <c r="O145" s="7"/>
      <c r="P145" s="351"/>
      <c r="Q145" s="360"/>
      <c r="R145" s="360"/>
      <c r="S145" s="7"/>
      <c r="T145" s="173">
        <v>12</v>
      </c>
      <c r="U145" s="142"/>
      <c r="V145" s="173">
        <v>12</v>
      </c>
      <c r="W145" s="147"/>
      <c r="X145" s="7"/>
      <c r="Y145" s="63" t="s">
        <v>103</v>
      </c>
      <c r="Z145" s="66"/>
      <c r="AA145" s="432" t="s">
        <v>130</v>
      </c>
      <c r="AB145" s="417" t="s">
        <v>35</v>
      </c>
      <c r="AC145" s="7"/>
      <c r="AD145" s="43" t="s">
        <v>76</v>
      </c>
      <c r="AE145" s="106">
        <v>8</v>
      </c>
      <c r="AF145" s="225"/>
      <c r="AG145" s="26" t="s">
        <v>91</v>
      </c>
      <c r="AH145" s="106">
        <v>9</v>
      </c>
      <c r="AI145" s="225"/>
      <c r="AJ145" s="391" t="s">
        <v>112</v>
      </c>
      <c r="AK145" s="398" t="s">
        <v>36</v>
      </c>
      <c r="AL145" s="347" t="s">
        <v>37</v>
      </c>
      <c r="AM145" s="6"/>
      <c r="AN145" s="386"/>
      <c r="AO145" s="6"/>
      <c r="AP145" s="2"/>
      <c r="AQ145" s="6"/>
      <c r="AR145" s="6"/>
      <c r="AV145" s="6"/>
      <c r="AW145" s="93">
        <f t="shared" si="17"/>
        <v>0</v>
      </c>
      <c r="AX145" s="98">
        <f t="shared" si="18"/>
        <v>0</v>
      </c>
      <c r="AZ145" s="6"/>
      <c r="BA145" s="5"/>
      <c r="BB145" s="5"/>
      <c r="BC145" s="5"/>
      <c r="BD145" s="5"/>
      <c r="BE145" s="5"/>
      <c r="BF145" s="5"/>
    </row>
    <row r="146" spans="1:245" ht="22.15" customHeight="1" thickBot="1" x14ac:dyDescent="0.25">
      <c r="B146" s="175"/>
      <c r="C146" s="476"/>
      <c r="D146" s="439"/>
      <c r="E146" s="439"/>
      <c r="F146" s="361"/>
      <c r="G146" s="361"/>
      <c r="H146" s="361"/>
      <c r="I146" s="176">
        <v>13</v>
      </c>
      <c r="J146" s="143"/>
      <c r="K146" s="306"/>
      <c r="L146" s="306"/>
      <c r="M146" s="306"/>
      <c r="N146" s="306"/>
      <c r="O146" s="7"/>
      <c r="P146" s="352"/>
      <c r="Q146" s="361"/>
      <c r="R146" s="361"/>
      <c r="S146" s="7"/>
      <c r="T146" s="176">
        <v>13</v>
      </c>
      <c r="U146" s="143"/>
      <c r="V146" s="176">
        <v>13</v>
      </c>
      <c r="W146" s="148"/>
      <c r="X146" s="7"/>
      <c r="Y146" s="64" t="s">
        <v>104</v>
      </c>
      <c r="Z146" s="67"/>
      <c r="AA146" s="433"/>
      <c r="AB146" s="431"/>
      <c r="AC146" s="7"/>
      <c r="AD146" s="44" t="s">
        <v>77</v>
      </c>
      <c r="AE146" s="229">
        <v>5</v>
      </c>
      <c r="AF146" s="230"/>
      <c r="AG146" s="25" t="s">
        <v>92</v>
      </c>
      <c r="AH146" s="229">
        <v>10</v>
      </c>
      <c r="AI146" s="230"/>
      <c r="AJ146" s="392"/>
      <c r="AK146" s="399"/>
      <c r="AL146" s="348"/>
      <c r="AM146" s="6"/>
      <c r="AN146" s="387"/>
      <c r="AO146" s="6"/>
      <c r="AP146" s="2"/>
      <c r="AQ146" s="6"/>
      <c r="AR146" s="6"/>
      <c r="AV146" s="6"/>
      <c r="AW146" s="93">
        <f t="shared" si="17"/>
        <v>0</v>
      </c>
      <c r="AX146" s="98">
        <f t="shared" si="18"/>
        <v>0</v>
      </c>
      <c r="AZ146" s="6"/>
      <c r="BA146" s="5"/>
      <c r="BB146" s="5"/>
      <c r="BC146" s="5"/>
      <c r="BD146" s="5"/>
      <c r="BE146" s="5"/>
      <c r="BF146" s="5"/>
    </row>
    <row r="147" spans="1:245" s="18" customFormat="1" ht="5.0999999999999996" customHeight="1" thickBot="1" x14ac:dyDescent="0.25">
      <c r="A147" s="12"/>
      <c r="B147" s="35"/>
      <c r="C147" s="177"/>
      <c r="D147" s="135"/>
      <c r="E147" s="137"/>
      <c r="F147" s="23"/>
      <c r="G147" s="23"/>
      <c r="H147" s="23"/>
      <c r="I147" s="178"/>
      <c r="J147" s="23"/>
      <c r="K147" s="11"/>
      <c r="L147" s="11"/>
      <c r="M147" s="11"/>
      <c r="N147" s="11"/>
      <c r="O147" s="7"/>
      <c r="P147" s="193"/>
      <c r="Q147" s="23"/>
      <c r="R147" s="23"/>
      <c r="S147" s="7"/>
      <c r="T147" s="178"/>
      <c r="U147" s="23"/>
      <c r="V147" s="178"/>
      <c r="W147" s="23"/>
      <c r="X147" s="7"/>
      <c r="Y147" s="13"/>
      <c r="Z147" s="34"/>
      <c r="AA147" s="15"/>
      <c r="AB147" s="14"/>
      <c r="AC147" s="7"/>
      <c r="AD147" s="10"/>
      <c r="AE147" s="210"/>
      <c r="AF147" s="211"/>
      <c r="AG147" s="10"/>
      <c r="AH147" s="210"/>
      <c r="AI147" s="211"/>
      <c r="AJ147" s="16"/>
      <c r="AK147" s="7"/>
      <c r="AL147" s="17"/>
      <c r="AM147" s="10"/>
      <c r="AN147" s="35"/>
      <c r="AO147" s="10"/>
      <c r="AQ147" s="243"/>
      <c r="AR147" s="10"/>
      <c r="AT147" s="24"/>
      <c r="AU147" s="78"/>
      <c r="AV147" s="10"/>
      <c r="AW147" s="93"/>
      <c r="AX147" s="95"/>
      <c r="AZ147" s="10"/>
      <c r="BH147" s="209"/>
    </row>
    <row r="148" spans="1:245" ht="39.950000000000003" customHeight="1" thickBot="1" x14ac:dyDescent="0.25">
      <c r="B148" s="165"/>
      <c r="C148" s="166"/>
      <c r="D148" s="465" t="s">
        <v>0</v>
      </c>
      <c r="E148" s="376" t="s">
        <v>11</v>
      </c>
      <c r="F148" s="467" t="s">
        <v>12</v>
      </c>
      <c r="G148" s="467" t="s">
        <v>10</v>
      </c>
      <c r="H148" s="467" t="s">
        <v>15</v>
      </c>
      <c r="I148" s="469" t="s">
        <v>178</v>
      </c>
      <c r="J148" s="470"/>
      <c r="K148" s="376" t="s">
        <v>2</v>
      </c>
      <c r="L148" s="376" t="s">
        <v>3</v>
      </c>
      <c r="M148" s="376" t="s">
        <v>4</v>
      </c>
      <c r="N148" s="376" t="s">
        <v>5</v>
      </c>
      <c r="O148" s="7"/>
      <c r="P148" s="376" t="s">
        <v>1</v>
      </c>
      <c r="Q148" s="368" t="s">
        <v>8</v>
      </c>
      <c r="R148" s="370" t="s">
        <v>9</v>
      </c>
      <c r="T148" s="364" t="s">
        <v>14</v>
      </c>
      <c r="U148" s="365"/>
      <c r="V148" s="378" t="s">
        <v>13</v>
      </c>
      <c r="W148" s="379"/>
      <c r="Y148" s="231" t="s">
        <v>106</v>
      </c>
      <c r="Z148" s="33"/>
      <c r="AA148" s="232" t="s">
        <v>17</v>
      </c>
      <c r="AB148" s="419" t="s">
        <v>6</v>
      </c>
      <c r="AD148" s="215" t="s">
        <v>124</v>
      </c>
      <c r="AE148" s="216"/>
      <c r="AF148" s="217"/>
      <c r="AG148" s="216"/>
      <c r="AH148" s="216"/>
      <c r="AI148" s="217"/>
      <c r="AJ148" s="216"/>
      <c r="AK148" s="216"/>
      <c r="AL148" s="218"/>
      <c r="AM148" s="2"/>
      <c r="AN148" s="62" t="s">
        <v>182</v>
      </c>
      <c r="AO148" s="2"/>
      <c r="AP148" s="508" t="s">
        <v>183</v>
      </c>
      <c r="AQ148" s="509"/>
      <c r="AR148" s="2"/>
      <c r="AV148" s="2"/>
      <c r="AW148" s="99"/>
      <c r="AX148" s="97"/>
      <c r="AZ148" s="2"/>
      <c r="BA148" s="2"/>
      <c r="BB148" s="2"/>
      <c r="BC148" s="2"/>
      <c r="BD148" s="2"/>
      <c r="BE148" s="2"/>
      <c r="BF148" s="2"/>
      <c r="IK148" s="2"/>
    </row>
    <row r="149" spans="1:245" ht="20.100000000000001" customHeight="1" thickBot="1" x14ac:dyDescent="0.25">
      <c r="B149" s="168"/>
      <c r="C149" s="169"/>
      <c r="D149" s="466"/>
      <c r="E149" s="377"/>
      <c r="F149" s="468"/>
      <c r="G149" s="468"/>
      <c r="H149" s="468"/>
      <c r="I149" s="471"/>
      <c r="J149" s="472"/>
      <c r="K149" s="377"/>
      <c r="L149" s="377"/>
      <c r="M149" s="377"/>
      <c r="N149" s="377"/>
      <c r="P149" s="377"/>
      <c r="Q149" s="369"/>
      <c r="R149" s="371"/>
      <c r="S149" s="46"/>
      <c r="T149" s="366"/>
      <c r="U149" s="367"/>
      <c r="V149" s="380"/>
      <c r="W149" s="381"/>
      <c r="X149" s="46"/>
      <c r="Y149" s="37" t="s">
        <v>105</v>
      </c>
      <c r="Z149" s="102"/>
      <c r="AA149" s="8">
        <f>SUM(Z150:Z162)</f>
        <v>0</v>
      </c>
      <c r="AB149" s="420"/>
      <c r="AC149" s="46"/>
      <c r="AD149" s="221" t="s">
        <v>131</v>
      </c>
      <c r="AE149" s="53"/>
      <c r="AF149" s="54"/>
      <c r="AG149" s="53"/>
      <c r="AH149" s="53"/>
      <c r="AI149" s="54"/>
      <c r="AJ149" s="222" t="s">
        <v>17</v>
      </c>
      <c r="AK149" s="196" t="s">
        <v>125</v>
      </c>
      <c r="AL149" s="156" t="s">
        <v>93</v>
      </c>
      <c r="AM149" s="2"/>
      <c r="AN149" s="382"/>
      <c r="AO149" s="2"/>
      <c r="AP149" s="69" t="s">
        <v>136</v>
      </c>
      <c r="AQ149" s="70">
        <v>10</v>
      </c>
      <c r="AR149" s="2"/>
      <c r="AV149" s="2"/>
      <c r="AW149" s="93"/>
      <c r="AX149" s="93"/>
      <c r="AZ149" s="2"/>
      <c r="BA149" s="2"/>
      <c r="BB149" s="2"/>
      <c r="BC149" s="2"/>
      <c r="BD149" s="2"/>
      <c r="BE149" s="2"/>
      <c r="BF149" s="2"/>
      <c r="IK149" s="2"/>
    </row>
    <row r="150" spans="1:245" ht="22.15" customHeight="1" x14ac:dyDescent="0.2">
      <c r="B150" s="91"/>
      <c r="C150" s="179"/>
      <c r="D150" s="453"/>
      <c r="E150" s="453"/>
      <c r="F150" s="413"/>
      <c r="G150" s="413"/>
      <c r="H150" s="477"/>
      <c r="I150" s="180">
        <v>1</v>
      </c>
      <c r="J150" s="138"/>
      <c r="K150" s="311"/>
      <c r="L150" s="311"/>
      <c r="M150" s="311"/>
      <c r="N150" s="311"/>
      <c r="O150" s="46"/>
      <c r="P150" s="410" t="s">
        <v>81</v>
      </c>
      <c r="Q150" s="413"/>
      <c r="R150" s="413"/>
      <c r="S150" s="7"/>
      <c r="T150" s="180">
        <v>1</v>
      </c>
      <c r="U150" s="138"/>
      <c r="V150" s="180">
        <v>1</v>
      </c>
      <c r="W150" s="149"/>
      <c r="X150" s="7"/>
      <c r="Y150" s="31" t="s">
        <v>94</v>
      </c>
      <c r="Z150" s="65"/>
      <c r="AA150" s="445" t="s">
        <v>20</v>
      </c>
      <c r="AB150" s="444" t="s">
        <v>19</v>
      </c>
      <c r="AC150" s="7"/>
      <c r="AD150" s="52" t="s">
        <v>160</v>
      </c>
      <c r="AE150" s="223">
        <v>1</v>
      </c>
      <c r="AF150" s="224"/>
      <c r="AG150" s="39" t="s">
        <v>78</v>
      </c>
      <c r="AH150" s="223">
        <v>7</v>
      </c>
      <c r="AI150" s="224"/>
      <c r="AJ150" s="393" t="s">
        <v>107</v>
      </c>
      <c r="AK150" s="396" t="s">
        <v>21</v>
      </c>
      <c r="AL150" s="389" t="s">
        <v>39</v>
      </c>
      <c r="AM150" s="6"/>
      <c r="AN150" s="383"/>
      <c r="AO150" s="6"/>
      <c r="AP150" s="49" t="s">
        <v>135</v>
      </c>
      <c r="AQ150" s="55">
        <v>26</v>
      </c>
      <c r="AR150" s="6"/>
      <c r="AV150" s="6"/>
      <c r="AW150" s="93">
        <f t="shared" ref="AW150:AW162" si="19">AE150*AF150</f>
        <v>0</v>
      </c>
      <c r="AX150" s="98">
        <f t="shared" ref="AX150:AX162" si="20">AH150*AI150</f>
        <v>0</v>
      </c>
      <c r="AZ150" s="6"/>
      <c r="BA150" s="5"/>
      <c r="BB150" s="5"/>
      <c r="BC150" s="5"/>
      <c r="BD150" s="5"/>
      <c r="BE150" s="5"/>
      <c r="BF150" s="5"/>
      <c r="BH150" s="68" t="s">
        <v>138</v>
      </c>
      <c r="BI150" s="56">
        <f>AQ153*1</f>
        <v>0</v>
      </c>
      <c r="BJ150" s="56">
        <f>BK150-BI150</f>
        <v>1</v>
      </c>
      <c r="BK150" s="240">
        <v>1</v>
      </c>
      <c r="BL150" s="240"/>
    </row>
    <row r="151" spans="1:245" ht="22.15" customHeight="1" x14ac:dyDescent="0.2">
      <c r="B151" s="181"/>
      <c r="C151" s="473" t="s">
        <v>49</v>
      </c>
      <c r="D151" s="454"/>
      <c r="E151" s="454"/>
      <c r="F151" s="357"/>
      <c r="G151" s="357"/>
      <c r="H151" s="478"/>
      <c r="I151" s="130">
        <v>2</v>
      </c>
      <c r="J151" s="129"/>
      <c r="K151" s="312"/>
      <c r="L151" s="312"/>
      <c r="M151" s="312"/>
      <c r="N151" s="312"/>
      <c r="O151" s="7"/>
      <c r="P151" s="411"/>
      <c r="Q151" s="357"/>
      <c r="R151" s="357"/>
      <c r="S151" s="7"/>
      <c r="T151" s="130">
        <v>2</v>
      </c>
      <c r="U151" s="129"/>
      <c r="V151" s="130">
        <v>2</v>
      </c>
      <c r="W151" s="150"/>
      <c r="X151" s="7"/>
      <c r="Y151" s="50" t="s">
        <v>95</v>
      </c>
      <c r="Z151" s="59"/>
      <c r="AA151" s="430"/>
      <c r="AB151" s="427"/>
      <c r="AC151" s="7"/>
      <c r="AD151" s="40" t="s">
        <v>66</v>
      </c>
      <c r="AE151" s="106">
        <v>2</v>
      </c>
      <c r="AF151" s="225"/>
      <c r="AG151" s="9" t="s">
        <v>79</v>
      </c>
      <c r="AH151" s="106">
        <v>9</v>
      </c>
      <c r="AI151" s="225"/>
      <c r="AJ151" s="394"/>
      <c r="AK151" s="397"/>
      <c r="AL151" s="390"/>
      <c r="AM151" s="6"/>
      <c r="AN151" s="383"/>
      <c r="AO151" s="6"/>
      <c r="AP151" s="49" t="s">
        <v>115</v>
      </c>
      <c r="AQ151" s="55">
        <f>AE150+AE151+AE152+AE153+AE154+AE155+AE156+AE157+AE158+AE159+AE160+AE161+AE162+AH150+AH151+AH152+AH153+AH154+AH155+AH156+AH157+AH158+AH159+AH160+AH161+AH162</f>
        <v>180</v>
      </c>
      <c r="AR151" s="6"/>
      <c r="AV151" s="6"/>
      <c r="AW151" s="93">
        <f t="shared" si="19"/>
        <v>0</v>
      </c>
      <c r="AX151" s="98">
        <f t="shared" si="20"/>
        <v>0</v>
      </c>
      <c r="AZ151" s="6"/>
      <c r="BA151" s="5"/>
      <c r="BB151" s="5"/>
      <c r="BC151" s="5"/>
      <c r="BD151" s="5"/>
      <c r="BE151" s="5"/>
      <c r="BF151" s="5"/>
      <c r="BH151" s="57" t="s">
        <v>140</v>
      </c>
      <c r="BI151" s="56">
        <f>AQ156*1</f>
        <v>0</v>
      </c>
      <c r="BJ151" s="56">
        <f>BK151-BI151</f>
        <v>1</v>
      </c>
      <c r="BK151" s="240">
        <v>1</v>
      </c>
      <c r="BL151" s="240"/>
    </row>
    <row r="152" spans="1:245" ht="22.15" customHeight="1" x14ac:dyDescent="0.2">
      <c r="B152" s="182"/>
      <c r="C152" s="473"/>
      <c r="D152" s="454"/>
      <c r="E152" s="454"/>
      <c r="F152" s="357"/>
      <c r="G152" s="357"/>
      <c r="H152" s="478"/>
      <c r="I152" s="130">
        <v>3</v>
      </c>
      <c r="J152" s="129"/>
      <c r="K152" s="312"/>
      <c r="L152" s="312"/>
      <c r="M152" s="312"/>
      <c r="N152" s="312"/>
      <c r="O152" s="7"/>
      <c r="P152" s="411"/>
      <c r="Q152" s="357"/>
      <c r="R152" s="357"/>
      <c r="S152" s="7"/>
      <c r="T152" s="130">
        <v>3</v>
      </c>
      <c r="U152" s="129"/>
      <c r="V152" s="130">
        <v>3</v>
      </c>
      <c r="W152" s="151"/>
      <c r="X152" s="7"/>
      <c r="Y152" s="63" t="s">
        <v>96</v>
      </c>
      <c r="Z152" s="61"/>
      <c r="AA152" s="423" t="s">
        <v>23</v>
      </c>
      <c r="AB152" s="417" t="s">
        <v>22</v>
      </c>
      <c r="AC152" s="7"/>
      <c r="AD152" s="41" t="s">
        <v>67</v>
      </c>
      <c r="AE152" s="226">
        <v>3</v>
      </c>
      <c r="AF152" s="224"/>
      <c r="AG152" s="38" t="s">
        <v>80</v>
      </c>
      <c r="AH152" s="226">
        <v>8</v>
      </c>
      <c r="AI152" s="224"/>
      <c r="AJ152" s="391" t="s">
        <v>108</v>
      </c>
      <c r="AK152" s="398" t="s">
        <v>24</v>
      </c>
      <c r="AL152" s="347" t="s">
        <v>25</v>
      </c>
      <c r="AM152" s="6"/>
      <c r="AN152" s="383"/>
      <c r="AO152" s="6"/>
      <c r="AP152" s="49" t="s">
        <v>116</v>
      </c>
      <c r="AQ152" s="55">
        <f>AW150+AW151+AW152+AW153+AW154+AW155+AW156+AW157+AW158+AW159+AW160+AW161+AW162+AX150+AX151+AX152+AX153+AX154+AX155+AX156+AX157+AX158+AX159+AX160+AX161+AX162</f>
        <v>0</v>
      </c>
      <c r="AR152" s="6"/>
      <c r="AV152" s="6"/>
      <c r="AW152" s="93">
        <f t="shared" si="19"/>
        <v>0</v>
      </c>
      <c r="AX152" s="98">
        <f t="shared" si="20"/>
        <v>0</v>
      </c>
      <c r="AZ152" s="6"/>
      <c r="BA152" s="5"/>
      <c r="BB152" s="5"/>
      <c r="BC152" s="5"/>
      <c r="BD152" s="5"/>
      <c r="BE152" s="5"/>
      <c r="BF152" s="5"/>
      <c r="BH152" s="58" t="s">
        <v>142</v>
      </c>
      <c r="BI152" s="56">
        <f>AQ159*1</f>
        <v>0</v>
      </c>
      <c r="BJ152" s="56">
        <f>BK152-BI152</f>
        <v>1</v>
      </c>
      <c r="BK152" s="240">
        <v>1</v>
      </c>
      <c r="BL152" s="240"/>
    </row>
    <row r="153" spans="1:245" ht="22.15" customHeight="1" x14ac:dyDescent="0.2">
      <c r="B153" s="182"/>
      <c r="C153" s="473"/>
      <c r="D153" s="454"/>
      <c r="E153" s="454"/>
      <c r="F153" s="357"/>
      <c r="G153" s="357"/>
      <c r="H153" s="478"/>
      <c r="I153" s="130">
        <v>4</v>
      </c>
      <c r="J153" s="129"/>
      <c r="K153" s="312"/>
      <c r="L153" s="312"/>
      <c r="M153" s="312"/>
      <c r="N153" s="312"/>
      <c r="O153" s="7"/>
      <c r="P153" s="411"/>
      <c r="Q153" s="357"/>
      <c r="R153" s="357"/>
      <c r="S153" s="7"/>
      <c r="T153" s="130">
        <v>4</v>
      </c>
      <c r="U153" s="129"/>
      <c r="V153" s="130">
        <v>4</v>
      </c>
      <c r="W153" s="150"/>
      <c r="X153" s="7"/>
      <c r="Y153" s="63" t="s">
        <v>97</v>
      </c>
      <c r="Z153" s="61"/>
      <c r="AA153" s="424"/>
      <c r="AB153" s="418"/>
      <c r="AC153" s="7"/>
      <c r="AD153" s="40" t="s">
        <v>68</v>
      </c>
      <c r="AE153" s="106">
        <v>4</v>
      </c>
      <c r="AF153" s="225"/>
      <c r="AG153" s="9" t="s">
        <v>83</v>
      </c>
      <c r="AH153" s="106">
        <v>9</v>
      </c>
      <c r="AI153" s="225"/>
      <c r="AJ153" s="400"/>
      <c r="AK153" s="401"/>
      <c r="AL153" s="395"/>
      <c r="AM153" s="6"/>
      <c r="AN153" s="383"/>
      <c r="AO153" s="6"/>
      <c r="AP153" s="49" t="s">
        <v>117</v>
      </c>
      <c r="AQ153" s="56">
        <f>AQ152*1/AQ151</f>
        <v>0</v>
      </c>
      <c r="AR153" s="6"/>
      <c r="AV153" s="6"/>
      <c r="AW153" s="93">
        <f t="shared" si="19"/>
        <v>0</v>
      </c>
      <c r="AX153" s="98">
        <f t="shared" si="20"/>
        <v>0</v>
      </c>
      <c r="AZ153" s="6"/>
      <c r="BA153" s="5"/>
      <c r="BB153" s="5"/>
      <c r="BC153" s="5"/>
      <c r="BD153" s="5"/>
      <c r="BE153" s="5"/>
      <c r="BF153" s="5"/>
    </row>
    <row r="154" spans="1:245" ht="22.15" customHeight="1" x14ac:dyDescent="0.2">
      <c r="B154" s="182"/>
      <c r="C154" s="473"/>
      <c r="D154" s="454"/>
      <c r="E154" s="454"/>
      <c r="F154" s="357"/>
      <c r="G154" s="357"/>
      <c r="H154" s="478"/>
      <c r="I154" s="130">
        <v>5</v>
      </c>
      <c r="J154" s="129"/>
      <c r="K154" s="313"/>
      <c r="L154" s="313"/>
      <c r="M154" s="313"/>
      <c r="N154" s="313"/>
      <c r="O154" s="7"/>
      <c r="P154" s="411"/>
      <c r="Q154" s="357"/>
      <c r="R154" s="357"/>
      <c r="S154" s="7"/>
      <c r="T154" s="130">
        <v>5</v>
      </c>
      <c r="U154" s="129"/>
      <c r="V154" s="130">
        <v>5</v>
      </c>
      <c r="W154" s="150"/>
      <c r="X154" s="7"/>
      <c r="Y154" s="50" t="s">
        <v>98</v>
      </c>
      <c r="Z154" s="60"/>
      <c r="AA154" s="428" t="s">
        <v>127</v>
      </c>
      <c r="AB154" s="425" t="s">
        <v>26</v>
      </c>
      <c r="AC154" s="7"/>
      <c r="AD154" s="41" t="s">
        <v>69</v>
      </c>
      <c r="AE154" s="226">
        <v>5</v>
      </c>
      <c r="AF154" s="224"/>
      <c r="AG154" s="38" t="s">
        <v>84</v>
      </c>
      <c r="AH154" s="226">
        <v>10</v>
      </c>
      <c r="AI154" s="224"/>
      <c r="AJ154" s="402" t="s">
        <v>109</v>
      </c>
      <c r="AK154" s="403" t="s">
        <v>27</v>
      </c>
      <c r="AL154" s="388" t="s">
        <v>28</v>
      </c>
      <c r="AM154" s="6"/>
      <c r="AN154" s="383"/>
      <c r="AO154" s="6"/>
      <c r="AP154" s="57" t="s">
        <v>118</v>
      </c>
      <c r="AQ154" s="55">
        <v>13</v>
      </c>
      <c r="AR154" s="6"/>
      <c r="AV154" s="6"/>
      <c r="AW154" s="93">
        <f t="shared" si="19"/>
        <v>0</v>
      </c>
      <c r="AX154" s="98">
        <f t="shared" si="20"/>
        <v>0</v>
      </c>
      <c r="AZ154" s="6"/>
      <c r="BA154" s="5"/>
      <c r="BB154" s="5"/>
      <c r="BC154" s="5"/>
      <c r="BD154" s="5"/>
      <c r="BE154" s="5"/>
      <c r="BF154" s="5"/>
    </row>
    <row r="155" spans="1:245" ht="22.15" customHeight="1" x14ac:dyDescent="0.2">
      <c r="B155" s="182"/>
      <c r="C155" s="473"/>
      <c r="D155" s="454"/>
      <c r="E155" s="454"/>
      <c r="F155" s="357"/>
      <c r="G155" s="357"/>
      <c r="H155" s="478"/>
      <c r="I155" s="130">
        <v>6</v>
      </c>
      <c r="J155" s="129"/>
      <c r="K155" s="313"/>
      <c r="L155" s="313"/>
      <c r="M155" s="313"/>
      <c r="N155" s="313"/>
      <c r="O155" s="7"/>
      <c r="P155" s="411"/>
      <c r="Q155" s="357"/>
      <c r="R155" s="357"/>
      <c r="S155" s="7"/>
      <c r="T155" s="130">
        <v>6</v>
      </c>
      <c r="U155" s="129"/>
      <c r="V155" s="130">
        <v>6</v>
      </c>
      <c r="W155" s="150"/>
      <c r="X155" s="7"/>
      <c r="Y155" s="50" t="s">
        <v>99</v>
      </c>
      <c r="Z155" s="60"/>
      <c r="AA155" s="429"/>
      <c r="AB155" s="426"/>
      <c r="AC155" s="7"/>
      <c r="AD155" s="40" t="s">
        <v>70</v>
      </c>
      <c r="AE155" s="106">
        <v>6</v>
      </c>
      <c r="AF155" s="225"/>
      <c r="AG155" s="26" t="s">
        <v>85</v>
      </c>
      <c r="AH155" s="106">
        <v>10</v>
      </c>
      <c r="AI155" s="225"/>
      <c r="AJ155" s="393"/>
      <c r="AK155" s="396"/>
      <c r="AL155" s="389"/>
      <c r="AM155" s="6"/>
      <c r="AN155" s="383"/>
      <c r="AO155" s="6"/>
      <c r="AP155" s="57" t="s">
        <v>120</v>
      </c>
      <c r="AQ155" s="55">
        <f>AA149*1</f>
        <v>0</v>
      </c>
      <c r="AR155" s="6"/>
      <c r="AV155" s="6"/>
      <c r="AW155" s="93">
        <f t="shared" si="19"/>
        <v>0</v>
      </c>
      <c r="AX155" s="98">
        <f t="shared" si="20"/>
        <v>0</v>
      </c>
      <c r="AZ155" s="6"/>
      <c r="BA155" s="5"/>
      <c r="BB155" s="5"/>
      <c r="BC155" s="5"/>
      <c r="BD155" s="5"/>
      <c r="BE155" s="5"/>
      <c r="BF155" s="5"/>
    </row>
    <row r="156" spans="1:245" ht="22.15" customHeight="1" x14ac:dyDescent="0.2">
      <c r="B156" s="182"/>
      <c r="C156" s="473"/>
      <c r="D156" s="454"/>
      <c r="E156" s="454"/>
      <c r="F156" s="357"/>
      <c r="G156" s="357"/>
      <c r="H156" s="478"/>
      <c r="I156" s="130">
        <v>7</v>
      </c>
      <c r="J156" s="129"/>
      <c r="K156" s="313"/>
      <c r="L156" s="313"/>
      <c r="M156" s="313"/>
      <c r="N156" s="313"/>
      <c r="O156" s="7"/>
      <c r="P156" s="412"/>
      <c r="Q156" s="414"/>
      <c r="R156" s="414"/>
      <c r="S156" s="7"/>
      <c r="T156" s="130">
        <v>7</v>
      </c>
      <c r="U156" s="129"/>
      <c r="V156" s="130">
        <v>7</v>
      </c>
      <c r="W156" s="150"/>
      <c r="X156" s="7"/>
      <c r="Y156" s="51" t="s">
        <v>122</v>
      </c>
      <c r="Z156" s="60"/>
      <c r="AA156" s="430"/>
      <c r="AB156" s="427"/>
      <c r="AC156" s="7"/>
      <c r="AD156" s="47" t="s">
        <v>71</v>
      </c>
      <c r="AE156" s="226">
        <v>7</v>
      </c>
      <c r="AF156" s="227"/>
      <c r="AG156" s="48" t="s">
        <v>86</v>
      </c>
      <c r="AH156" s="226">
        <v>10</v>
      </c>
      <c r="AI156" s="227"/>
      <c r="AJ156" s="394"/>
      <c r="AK156" s="397"/>
      <c r="AL156" s="390"/>
      <c r="AM156" s="6"/>
      <c r="AN156" s="383"/>
      <c r="AO156" s="6"/>
      <c r="AP156" s="57" t="s">
        <v>121</v>
      </c>
      <c r="AQ156" s="56">
        <f>AQ155*1/AQ154</f>
        <v>0</v>
      </c>
      <c r="AR156" s="6"/>
      <c r="AV156" s="6"/>
      <c r="AW156" s="93">
        <f t="shared" si="19"/>
        <v>0</v>
      </c>
      <c r="AX156" s="98">
        <f t="shared" si="20"/>
        <v>0</v>
      </c>
      <c r="AZ156" s="6"/>
      <c r="BA156" s="5"/>
      <c r="BB156" s="5"/>
      <c r="BC156" s="5"/>
      <c r="BD156" s="5"/>
      <c r="BE156" s="5"/>
      <c r="BF156" s="5"/>
    </row>
    <row r="157" spans="1:245" ht="22.15" customHeight="1" x14ac:dyDescent="0.2">
      <c r="B157" s="182"/>
      <c r="C157" s="473"/>
      <c r="D157" s="454"/>
      <c r="E157" s="454"/>
      <c r="F157" s="357"/>
      <c r="G157" s="357"/>
      <c r="H157" s="478"/>
      <c r="I157" s="130">
        <v>8</v>
      </c>
      <c r="J157" s="129"/>
      <c r="K157" s="313"/>
      <c r="L157" s="313"/>
      <c r="M157" s="313"/>
      <c r="N157" s="313"/>
      <c r="O157" s="7"/>
      <c r="P157" s="415" t="s">
        <v>82</v>
      </c>
      <c r="Q157" s="356"/>
      <c r="R157" s="356"/>
      <c r="S157" s="7"/>
      <c r="T157" s="130">
        <v>8</v>
      </c>
      <c r="U157" s="129"/>
      <c r="V157" s="130">
        <v>8</v>
      </c>
      <c r="W157" s="150"/>
      <c r="X157" s="7"/>
      <c r="Y157" s="63" t="s">
        <v>123</v>
      </c>
      <c r="Z157" s="61"/>
      <c r="AA157" s="447" t="s">
        <v>128</v>
      </c>
      <c r="AB157" s="446" t="s">
        <v>29</v>
      </c>
      <c r="AC157" s="7"/>
      <c r="AD157" s="40" t="s">
        <v>72</v>
      </c>
      <c r="AE157" s="106">
        <v>7</v>
      </c>
      <c r="AF157" s="225"/>
      <c r="AG157" s="26" t="s">
        <v>87</v>
      </c>
      <c r="AH157" s="106">
        <v>7</v>
      </c>
      <c r="AI157" s="225"/>
      <c r="AJ157" s="391" t="s">
        <v>110</v>
      </c>
      <c r="AK157" s="398" t="s">
        <v>30</v>
      </c>
      <c r="AL157" s="347" t="s">
        <v>31</v>
      </c>
      <c r="AM157" s="6"/>
      <c r="AN157" s="383"/>
      <c r="AO157" s="6"/>
      <c r="AP157" s="58" t="s">
        <v>113</v>
      </c>
      <c r="AQ157" s="244">
        <f>AQ151*13</f>
        <v>2340</v>
      </c>
      <c r="AR157" s="6"/>
      <c r="AV157" s="6"/>
      <c r="AW157" s="93">
        <f t="shared" si="19"/>
        <v>0</v>
      </c>
      <c r="AX157" s="98">
        <f t="shared" si="20"/>
        <v>0</v>
      </c>
      <c r="AZ157" s="6"/>
      <c r="BA157" s="5"/>
      <c r="BB157" s="5"/>
      <c r="BC157" s="5"/>
      <c r="BD157" s="5"/>
      <c r="BE157" s="5"/>
      <c r="BF157" s="5"/>
    </row>
    <row r="158" spans="1:245" ht="22.15" customHeight="1" x14ac:dyDescent="0.2">
      <c r="B158" s="182"/>
      <c r="C158" s="473"/>
      <c r="D158" s="454"/>
      <c r="E158" s="454"/>
      <c r="F158" s="357"/>
      <c r="G158" s="357"/>
      <c r="H158" s="478"/>
      <c r="I158" s="130">
        <v>9</v>
      </c>
      <c r="J158" s="129"/>
      <c r="K158" s="313"/>
      <c r="L158" s="313"/>
      <c r="M158" s="313"/>
      <c r="N158" s="313"/>
      <c r="O158" s="7"/>
      <c r="P158" s="411"/>
      <c r="Q158" s="357"/>
      <c r="R158" s="357"/>
      <c r="S158" s="7"/>
      <c r="T158" s="130">
        <v>9</v>
      </c>
      <c r="U158" s="129"/>
      <c r="V158" s="130">
        <v>9</v>
      </c>
      <c r="W158" s="151"/>
      <c r="X158" s="7"/>
      <c r="Y158" s="63" t="s">
        <v>100</v>
      </c>
      <c r="Z158" s="61"/>
      <c r="AA158" s="424"/>
      <c r="AB158" s="418"/>
      <c r="AC158" s="7"/>
      <c r="AD158" s="41" t="s">
        <v>73</v>
      </c>
      <c r="AE158" s="226">
        <v>8</v>
      </c>
      <c r="AF158" s="224"/>
      <c r="AG158" s="38" t="s">
        <v>88</v>
      </c>
      <c r="AH158" s="226">
        <v>5</v>
      </c>
      <c r="AI158" s="224"/>
      <c r="AJ158" s="400"/>
      <c r="AK158" s="401"/>
      <c r="AL158" s="395"/>
      <c r="AM158" s="6"/>
      <c r="AN158" s="383"/>
      <c r="AO158" s="6"/>
      <c r="AP158" s="58" t="s">
        <v>114</v>
      </c>
      <c r="AQ158" s="244">
        <f>AQ152*AA149</f>
        <v>0</v>
      </c>
      <c r="AR158" s="6"/>
      <c r="AV158" s="6"/>
      <c r="AW158" s="93">
        <f t="shared" si="19"/>
        <v>0</v>
      </c>
      <c r="AX158" s="98">
        <f t="shared" si="20"/>
        <v>0</v>
      </c>
      <c r="AZ158" s="6"/>
      <c r="BA158" s="5"/>
      <c r="BB158" s="5"/>
      <c r="BC158" s="5"/>
      <c r="BD158" s="5"/>
      <c r="BE158" s="5"/>
      <c r="BF158" s="5"/>
    </row>
    <row r="159" spans="1:245" ht="22.15" customHeight="1" thickBot="1" x14ac:dyDescent="0.25">
      <c r="B159" s="182"/>
      <c r="C159" s="473"/>
      <c r="D159" s="454"/>
      <c r="E159" s="454"/>
      <c r="F159" s="357"/>
      <c r="G159" s="357"/>
      <c r="H159" s="478"/>
      <c r="I159" s="130">
        <v>10</v>
      </c>
      <c r="J159" s="129"/>
      <c r="K159" s="313"/>
      <c r="L159" s="313"/>
      <c r="M159" s="313"/>
      <c r="N159" s="313"/>
      <c r="O159" s="7"/>
      <c r="P159" s="411"/>
      <c r="Q159" s="357"/>
      <c r="R159" s="357"/>
      <c r="S159" s="7"/>
      <c r="T159" s="130">
        <v>10</v>
      </c>
      <c r="U159" s="129"/>
      <c r="V159" s="130">
        <v>10</v>
      </c>
      <c r="W159" s="151"/>
      <c r="X159" s="7"/>
      <c r="Y159" s="50" t="s">
        <v>101</v>
      </c>
      <c r="Z159" s="60"/>
      <c r="AA159" s="428" t="s">
        <v>129</v>
      </c>
      <c r="AB159" s="425" t="s">
        <v>32</v>
      </c>
      <c r="AC159" s="7"/>
      <c r="AD159" s="40" t="s">
        <v>74</v>
      </c>
      <c r="AE159" s="106">
        <v>8</v>
      </c>
      <c r="AF159" s="225"/>
      <c r="AG159" s="26" t="s">
        <v>89</v>
      </c>
      <c r="AH159" s="106">
        <v>7</v>
      </c>
      <c r="AI159" s="225"/>
      <c r="AJ159" s="393" t="s">
        <v>111</v>
      </c>
      <c r="AK159" s="396" t="s">
        <v>33</v>
      </c>
      <c r="AL159" s="389" t="s">
        <v>34</v>
      </c>
      <c r="AM159" s="6"/>
      <c r="AN159" s="383"/>
      <c r="AO159" s="6"/>
      <c r="AP159" s="237" t="s">
        <v>119</v>
      </c>
      <c r="AQ159" s="238">
        <f>AQ158*1/AQ157</f>
        <v>0</v>
      </c>
      <c r="AR159" s="6"/>
      <c r="AV159" s="6"/>
      <c r="AW159" s="93">
        <f t="shared" si="19"/>
        <v>0</v>
      </c>
      <c r="AX159" s="98">
        <f t="shared" si="20"/>
        <v>0</v>
      </c>
      <c r="AZ159" s="6"/>
      <c r="BA159" s="5"/>
      <c r="BB159" s="5"/>
      <c r="BC159" s="5"/>
      <c r="BD159" s="5"/>
      <c r="BE159" s="5"/>
      <c r="BF159" s="5"/>
    </row>
    <row r="160" spans="1:245" ht="22.15" customHeight="1" x14ac:dyDescent="0.2">
      <c r="B160" s="182"/>
      <c r="C160" s="473"/>
      <c r="D160" s="454"/>
      <c r="E160" s="454"/>
      <c r="F160" s="357"/>
      <c r="G160" s="357"/>
      <c r="H160" s="478"/>
      <c r="I160" s="130">
        <v>11</v>
      </c>
      <c r="J160" s="129"/>
      <c r="K160" s="313"/>
      <c r="L160" s="313"/>
      <c r="M160" s="313"/>
      <c r="N160" s="313"/>
      <c r="O160" s="7"/>
      <c r="P160" s="411"/>
      <c r="Q160" s="357"/>
      <c r="R160" s="357"/>
      <c r="S160" s="7"/>
      <c r="T160" s="130">
        <v>11</v>
      </c>
      <c r="U160" s="129"/>
      <c r="V160" s="130">
        <v>11</v>
      </c>
      <c r="W160" s="151"/>
      <c r="X160" s="7"/>
      <c r="Y160" s="50" t="s">
        <v>102</v>
      </c>
      <c r="Z160" s="60"/>
      <c r="AA160" s="430"/>
      <c r="AB160" s="427"/>
      <c r="AC160" s="7"/>
      <c r="AD160" s="42" t="s">
        <v>75</v>
      </c>
      <c r="AE160" s="226">
        <v>9</v>
      </c>
      <c r="AF160" s="228"/>
      <c r="AG160" s="38" t="s">
        <v>90</v>
      </c>
      <c r="AH160" s="226">
        <v>6</v>
      </c>
      <c r="AI160" s="228"/>
      <c r="AJ160" s="394"/>
      <c r="AK160" s="397"/>
      <c r="AL160" s="390"/>
      <c r="AM160" s="6"/>
      <c r="AN160" s="383"/>
      <c r="AO160" s="6"/>
      <c r="AP160" s="2"/>
      <c r="AQ160" s="6"/>
      <c r="AR160" s="6"/>
      <c r="AV160" s="6"/>
      <c r="AW160" s="93">
        <f t="shared" si="19"/>
        <v>0</v>
      </c>
      <c r="AX160" s="98">
        <f t="shared" si="20"/>
        <v>0</v>
      </c>
      <c r="AZ160" s="6"/>
      <c r="BA160" s="5"/>
      <c r="BB160" s="5"/>
      <c r="BC160" s="5"/>
      <c r="BD160" s="5"/>
      <c r="BE160" s="5"/>
      <c r="BF160" s="5"/>
    </row>
    <row r="161" spans="1:245" ht="22.15" customHeight="1" x14ac:dyDescent="0.2">
      <c r="B161" s="182"/>
      <c r="C161" s="473"/>
      <c r="D161" s="454"/>
      <c r="E161" s="454"/>
      <c r="F161" s="357"/>
      <c r="G161" s="357"/>
      <c r="H161" s="478"/>
      <c r="I161" s="130">
        <v>12</v>
      </c>
      <c r="J161" s="129"/>
      <c r="K161" s="313"/>
      <c r="L161" s="313"/>
      <c r="M161" s="313"/>
      <c r="N161" s="313"/>
      <c r="O161" s="7"/>
      <c r="P161" s="411"/>
      <c r="Q161" s="357"/>
      <c r="R161" s="357"/>
      <c r="S161" s="7"/>
      <c r="T161" s="130">
        <v>12</v>
      </c>
      <c r="U161" s="129"/>
      <c r="V161" s="130">
        <v>12</v>
      </c>
      <c r="W161" s="151"/>
      <c r="X161" s="7"/>
      <c r="Y161" s="63" t="s">
        <v>103</v>
      </c>
      <c r="Z161" s="66"/>
      <c r="AA161" s="432" t="s">
        <v>130</v>
      </c>
      <c r="AB161" s="417" t="s">
        <v>35</v>
      </c>
      <c r="AC161" s="7"/>
      <c r="AD161" s="43" t="s">
        <v>76</v>
      </c>
      <c r="AE161" s="106">
        <v>8</v>
      </c>
      <c r="AF161" s="225"/>
      <c r="AG161" s="26" t="s">
        <v>91</v>
      </c>
      <c r="AH161" s="106">
        <v>9</v>
      </c>
      <c r="AI161" s="225"/>
      <c r="AJ161" s="391" t="s">
        <v>112</v>
      </c>
      <c r="AK161" s="398" t="s">
        <v>36</v>
      </c>
      <c r="AL161" s="347" t="s">
        <v>37</v>
      </c>
      <c r="AM161" s="6"/>
      <c r="AN161" s="383"/>
      <c r="AO161" s="6"/>
      <c r="AP161" s="2"/>
      <c r="AQ161" s="6"/>
      <c r="AR161" s="6"/>
      <c r="AV161" s="6"/>
      <c r="AW161" s="93">
        <f t="shared" si="19"/>
        <v>0</v>
      </c>
      <c r="AX161" s="98">
        <f t="shared" si="20"/>
        <v>0</v>
      </c>
      <c r="AZ161" s="6"/>
      <c r="BA161" s="5"/>
      <c r="BB161" s="5"/>
      <c r="BC161" s="5"/>
      <c r="BD161" s="5"/>
      <c r="BE161" s="5"/>
      <c r="BF161" s="5"/>
    </row>
    <row r="162" spans="1:245" ht="22.15" customHeight="1" thickBot="1" x14ac:dyDescent="0.25">
      <c r="B162" s="183"/>
      <c r="C162" s="474"/>
      <c r="D162" s="455"/>
      <c r="E162" s="455"/>
      <c r="F162" s="358"/>
      <c r="G162" s="358"/>
      <c r="H162" s="479"/>
      <c r="I162" s="184">
        <v>13</v>
      </c>
      <c r="J162" s="139"/>
      <c r="K162" s="314"/>
      <c r="L162" s="314"/>
      <c r="M162" s="314"/>
      <c r="N162" s="314"/>
      <c r="O162" s="7"/>
      <c r="P162" s="416"/>
      <c r="Q162" s="358"/>
      <c r="R162" s="358"/>
      <c r="S162" s="7"/>
      <c r="T162" s="184">
        <v>13</v>
      </c>
      <c r="U162" s="139"/>
      <c r="V162" s="184">
        <v>13</v>
      </c>
      <c r="W162" s="152"/>
      <c r="X162" s="7"/>
      <c r="Y162" s="64" t="s">
        <v>104</v>
      </c>
      <c r="Z162" s="67"/>
      <c r="AA162" s="433"/>
      <c r="AB162" s="431"/>
      <c r="AC162" s="7"/>
      <c r="AD162" s="44" t="s">
        <v>77</v>
      </c>
      <c r="AE162" s="229">
        <v>5</v>
      </c>
      <c r="AF162" s="230"/>
      <c r="AG162" s="25" t="s">
        <v>92</v>
      </c>
      <c r="AH162" s="229">
        <v>10</v>
      </c>
      <c r="AI162" s="230"/>
      <c r="AJ162" s="392"/>
      <c r="AK162" s="399"/>
      <c r="AL162" s="348"/>
      <c r="AM162" s="6"/>
      <c r="AN162" s="384"/>
      <c r="AO162" s="6"/>
      <c r="AP162" s="2"/>
      <c r="AQ162" s="6"/>
      <c r="AR162" s="6"/>
      <c r="AV162" s="6"/>
      <c r="AW162" s="93">
        <f t="shared" si="19"/>
        <v>0</v>
      </c>
      <c r="AX162" s="98">
        <f t="shared" si="20"/>
        <v>0</v>
      </c>
      <c r="AZ162" s="6"/>
      <c r="BA162" s="5"/>
      <c r="BB162" s="5"/>
      <c r="BC162" s="5"/>
      <c r="BD162" s="5"/>
      <c r="BE162" s="5"/>
      <c r="BF162" s="5"/>
    </row>
    <row r="163" spans="1:245" s="18" customFormat="1" ht="5.0999999999999996" customHeight="1" thickBot="1" x14ac:dyDescent="0.25">
      <c r="A163" s="12"/>
      <c r="B163" s="35"/>
      <c r="C163" s="177"/>
      <c r="D163" s="135"/>
      <c r="E163" s="137"/>
      <c r="F163" s="23"/>
      <c r="G163" s="23"/>
      <c r="H163" s="23"/>
      <c r="I163" s="178"/>
      <c r="J163" s="23"/>
      <c r="K163" s="11"/>
      <c r="L163" s="11"/>
      <c r="M163" s="11"/>
      <c r="N163" s="11"/>
      <c r="O163" s="7"/>
      <c r="P163" s="193"/>
      <c r="Q163" s="23"/>
      <c r="R163" s="23"/>
      <c r="S163" s="7"/>
      <c r="T163" s="178"/>
      <c r="U163" s="23"/>
      <c r="V163" s="178"/>
      <c r="W163" s="23"/>
      <c r="X163" s="7"/>
      <c r="Y163" s="13"/>
      <c r="Z163" s="34"/>
      <c r="AA163" s="15"/>
      <c r="AB163" s="14"/>
      <c r="AC163" s="7"/>
      <c r="AD163" s="10"/>
      <c r="AE163" s="210"/>
      <c r="AF163" s="211"/>
      <c r="AG163" s="10"/>
      <c r="AH163" s="210"/>
      <c r="AI163" s="211"/>
      <c r="AJ163" s="16"/>
      <c r="AK163" s="7"/>
      <c r="AL163" s="17"/>
      <c r="AM163" s="10"/>
      <c r="AN163" s="35"/>
      <c r="AO163" s="10"/>
      <c r="AQ163" s="243"/>
      <c r="AR163" s="10"/>
      <c r="AT163" s="24"/>
      <c r="AU163" s="78"/>
      <c r="AV163" s="10"/>
      <c r="AW163" s="93"/>
      <c r="AX163" s="95"/>
      <c r="AZ163" s="10"/>
      <c r="BH163" s="209"/>
    </row>
    <row r="164" spans="1:245" ht="39.950000000000003" customHeight="1" thickBot="1" x14ac:dyDescent="0.25">
      <c r="B164" s="165"/>
      <c r="C164" s="166"/>
      <c r="D164" s="465" t="s">
        <v>0</v>
      </c>
      <c r="E164" s="376" t="s">
        <v>11</v>
      </c>
      <c r="F164" s="467" t="s">
        <v>12</v>
      </c>
      <c r="G164" s="467" t="s">
        <v>10</v>
      </c>
      <c r="H164" s="467" t="s">
        <v>15</v>
      </c>
      <c r="I164" s="469" t="s">
        <v>178</v>
      </c>
      <c r="J164" s="470"/>
      <c r="K164" s="376" t="s">
        <v>2</v>
      </c>
      <c r="L164" s="376" t="s">
        <v>3</v>
      </c>
      <c r="M164" s="376" t="s">
        <v>4</v>
      </c>
      <c r="N164" s="376" t="s">
        <v>5</v>
      </c>
      <c r="O164" s="7"/>
      <c r="P164" s="376" t="s">
        <v>1</v>
      </c>
      <c r="Q164" s="368" t="s">
        <v>8</v>
      </c>
      <c r="R164" s="370" t="s">
        <v>9</v>
      </c>
      <c r="T164" s="364" t="s">
        <v>14</v>
      </c>
      <c r="U164" s="365"/>
      <c r="V164" s="378" t="s">
        <v>13</v>
      </c>
      <c r="W164" s="379"/>
      <c r="Y164" s="231" t="s">
        <v>106</v>
      </c>
      <c r="Z164" s="33"/>
      <c r="AA164" s="232" t="s">
        <v>17</v>
      </c>
      <c r="AB164" s="419" t="s">
        <v>6</v>
      </c>
      <c r="AD164" s="215" t="s">
        <v>124</v>
      </c>
      <c r="AE164" s="216"/>
      <c r="AF164" s="217"/>
      <c r="AG164" s="216"/>
      <c r="AH164" s="216"/>
      <c r="AI164" s="217"/>
      <c r="AJ164" s="216"/>
      <c r="AK164" s="216"/>
      <c r="AL164" s="218"/>
      <c r="AM164" s="2"/>
      <c r="AN164" s="62" t="s">
        <v>182</v>
      </c>
      <c r="AO164" s="2"/>
      <c r="AP164" s="508" t="s">
        <v>183</v>
      </c>
      <c r="AQ164" s="509"/>
      <c r="AR164" s="2"/>
      <c r="AV164" s="2"/>
      <c r="AW164" s="99"/>
      <c r="AX164" s="97"/>
      <c r="AZ164" s="2"/>
      <c r="BA164" s="2"/>
      <c r="BB164" s="2"/>
      <c r="BC164" s="2"/>
      <c r="BD164" s="2"/>
      <c r="BE164" s="2"/>
      <c r="BF164" s="2"/>
      <c r="IK164" s="2"/>
    </row>
    <row r="165" spans="1:245" ht="20.100000000000001" customHeight="1" thickBot="1" x14ac:dyDescent="0.25">
      <c r="B165" s="168"/>
      <c r="C165" s="169"/>
      <c r="D165" s="466"/>
      <c r="E165" s="377"/>
      <c r="F165" s="468"/>
      <c r="G165" s="468"/>
      <c r="H165" s="468"/>
      <c r="I165" s="471"/>
      <c r="J165" s="472"/>
      <c r="K165" s="377"/>
      <c r="L165" s="377"/>
      <c r="M165" s="377"/>
      <c r="N165" s="377"/>
      <c r="P165" s="377"/>
      <c r="Q165" s="369"/>
      <c r="R165" s="371"/>
      <c r="S165" s="46"/>
      <c r="T165" s="366"/>
      <c r="U165" s="367"/>
      <c r="V165" s="380"/>
      <c r="W165" s="381"/>
      <c r="X165" s="46"/>
      <c r="Y165" s="37" t="s">
        <v>105</v>
      </c>
      <c r="Z165" s="102"/>
      <c r="AA165" s="8">
        <f>SUM(Z166:Z178)</f>
        <v>0</v>
      </c>
      <c r="AB165" s="420"/>
      <c r="AC165" s="46"/>
      <c r="AD165" s="221" t="s">
        <v>131</v>
      </c>
      <c r="AE165" s="53"/>
      <c r="AF165" s="54"/>
      <c r="AG165" s="53"/>
      <c r="AH165" s="53"/>
      <c r="AI165" s="54"/>
      <c r="AJ165" s="222" t="s">
        <v>17</v>
      </c>
      <c r="AK165" s="196" t="s">
        <v>125</v>
      </c>
      <c r="AL165" s="156" t="s">
        <v>93</v>
      </c>
      <c r="AM165" s="2"/>
      <c r="AN165" s="385"/>
      <c r="AO165" s="2"/>
      <c r="AP165" s="69" t="s">
        <v>136</v>
      </c>
      <c r="AQ165" s="70">
        <v>11</v>
      </c>
      <c r="AR165" s="2"/>
      <c r="AV165" s="2"/>
      <c r="AW165" s="93"/>
      <c r="AX165" s="93"/>
      <c r="AZ165" s="2"/>
      <c r="BA165" s="2"/>
      <c r="BB165" s="2"/>
      <c r="BC165" s="2"/>
      <c r="BD165" s="2"/>
      <c r="BE165" s="2"/>
      <c r="BF165" s="2"/>
      <c r="IK165" s="2"/>
    </row>
    <row r="166" spans="1:245" ht="22.15" customHeight="1" x14ac:dyDescent="0.2">
      <c r="B166" s="91"/>
      <c r="C166" s="170"/>
      <c r="D166" s="434"/>
      <c r="E166" s="437"/>
      <c r="F166" s="362"/>
      <c r="G166" s="362"/>
      <c r="H166" s="362"/>
      <c r="I166" s="171">
        <v>1</v>
      </c>
      <c r="J166" s="141"/>
      <c r="K166" s="303"/>
      <c r="L166" s="303"/>
      <c r="M166" s="303"/>
      <c r="N166" s="303"/>
      <c r="O166" s="46"/>
      <c r="P166" s="440" t="s">
        <v>81</v>
      </c>
      <c r="Q166" s="362"/>
      <c r="R166" s="362"/>
      <c r="S166" s="7"/>
      <c r="T166" s="171">
        <v>1</v>
      </c>
      <c r="U166" s="141"/>
      <c r="V166" s="171">
        <v>1</v>
      </c>
      <c r="W166" s="145"/>
      <c r="X166" s="7"/>
      <c r="Y166" s="31" t="s">
        <v>94</v>
      </c>
      <c r="Z166" s="65"/>
      <c r="AA166" s="445" t="s">
        <v>20</v>
      </c>
      <c r="AB166" s="444" t="s">
        <v>19</v>
      </c>
      <c r="AC166" s="7"/>
      <c r="AD166" s="52" t="s">
        <v>160</v>
      </c>
      <c r="AE166" s="223">
        <v>1</v>
      </c>
      <c r="AF166" s="224"/>
      <c r="AG166" s="39" t="s">
        <v>78</v>
      </c>
      <c r="AH166" s="223">
        <v>7</v>
      </c>
      <c r="AI166" s="224"/>
      <c r="AJ166" s="393" t="s">
        <v>107</v>
      </c>
      <c r="AK166" s="396" t="s">
        <v>21</v>
      </c>
      <c r="AL166" s="389" t="s">
        <v>39</v>
      </c>
      <c r="AM166" s="6"/>
      <c r="AN166" s="386"/>
      <c r="AO166" s="6"/>
      <c r="AP166" s="49" t="s">
        <v>135</v>
      </c>
      <c r="AQ166" s="55">
        <v>26</v>
      </c>
      <c r="AR166" s="6"/>
      <c r="AV166" s="6"/>
      <c r="AW166" s="93">
        <f t="shared" ref="AW166:AW178" si="21">AE166*AF166</f>
        <v>0</v>
      </c>
      <c r="AX166" s="98">
        <f t="shared" ref="AX166:AX178" si="22">AH166*AI166</f>
        <v>0</v>
      </c>
      <c r="AZ166" s="6"/>
      <c r="BA166" s="5"/>
      <c r="BB166" s="5"/>
      <c r="BC166" s="5"/>
      <c r="BD166" s="5"/>
      <c r="BE166" s="5"/>
      <c r="BF166" s="5"/>
      <c r="BH166" s="68" t="s">
        <v>138</v>
      </c>
      <c r="BI166" s="56">
        <f>AQ169*1</f>
        <v>0</v>
      </c>
      <c r="BJ166" s="56">
        <f>BK166-BI166</f>
        <v>1</v>
      </c>
      <c r="BK166" s="240">
        <v>1</v>
      </c>
      <c r="BL166" s="240"/>
    </row>
    <row r="167" spans="1:245" ht="22.15" customHeight="1" x14ac:dyDescent="0.2">
      <c r="B167" s="172"/>
      <c r="C167" s="421" t="s">
        <v>50</v>
      </c>
      <c r="D167" s="435"/>
      <c r="E167" s="438"/>
      <c r="F167" s="360"/>
      <c r="G167" s="360"/>
      <c r="H167" s="360"/>
      <c r="I167" s="173">
        <v>2</v>
      </c>
      <c r="J167" s="142"/>
      <c r="K167" s="304"/>
      <c r="L167" s="304"/>
      <c r="M167" s="304"/>
      <c r="N167" s="304"/>
      <c r="O167" s="7"/>
      <c r="P167" s="351"/>
      <c r="Q167" s="360"/>
      <c r="R167" s="360"/>
      <c r="S167" s="7"/>
      <c r="T167" s="173">
        <v>2</v>
      </c>
      <c r="U167" s="142"/>
      <c r="V167" s="173">
        <v>2</v>
      </c>
      <c r="W167" s="146"/>
      <c r="X167" s="7"/>
      <c r="Y167" s="50" t="s">
        <v>95</v>
      </c>
      <c r="Z167" s="59"/>
      <c r="AA167" s="430"/>
      <c r="AB167" s="427"/>
      <c r="AC167" s="7"/>
      <c r="AD167" s="40" t="s">
        <v>66</v>
      </c>
      <c r="AE167" s="106">
        <v>2</v>
      </c>
      <c r="AF167" s="225"/>
      <c r="AG167" s="9" t="s">
        <v>79</v>
      </c>
      <c r="AH167" s="106">
        <v>9</v>
      </c>
      <c r="AI167" s="225"/>
      <c r="AJ167" s="394"/>
      <c r="AK167" s="397"/>
      <c r="AL167" s="390"/>
      <c r="AM167" s="6"/>
      <c r="AN167" s="386"/>
      <c r="AO167" s="6"/>
      <c r="AP167" s="49" t="s">
        <v>115</v>
      </c>
      <c r="AQ167" s="55">
        <f>AE166+AE167+AE168+AE169+AE170+AE171+AE172+AE173+AE174+AE175+AE176+AE177+AE178+AH166+AH167+AH168+AH169+AH170+AH171+AH172+AH173+AH174+AH175+AH176+AH177+AH178</f>
        <v>180</v>
      </c>
      <c r="AR167" s="6"/>
      <c r="AV167" s="6"/>
      <c r="AW167" s="93">
        <f t="shared" si="21"/>
        <v>0</v>
      </c>
      <c r="AX167" s="98">
        <f t="shared" si="22"/>
        <v>0</v>
      </c>
      <c r="AZ167" s="6"/>
      <c r="BA167" s="5"/>
      <c r="BB167" s="5"/>
      <c r="BC167" s="5"/>
      <c r="BD167" s="5"/>
      <c r="BE167" s="5"/>
      <c r="BF167" s="5"/>
      <c r="BH167" s="57" t="s">
        <v>140</v>
      </c>
      <c r="BI167" s="56">
        <f>AQ172*1</f>
        <v>0</v>
      </c>
      <c r="BJ167" s="56">
        <f>BK167-BI167</f>
        <v>1</v>
      </c>
      <c r="BK167" s="240">
        <v>1</v>
      </c>
      <c r="BL167" s="240"/>
    </row>
    <row r="168" spans="1:245" ht="22.15" customHeight="1" x14ac:dyDescent="0.2">
      <c r="B168" s="174"/>
      <c r="C168" s="421"/>
      <c r="D168" s="435"/>
      <c r="E168" s="438"/>
      <c r="F168" s="360"/>
      <c r="G168" s="360"/>
      <c r="H168" s="360"/>
      <c r="I168" s="173">
        <v>3</v>
      </c>
      <c r="J168" s="142"/>
      <c r="K168" s="304"/>
      <c r="L168" s="304"/>
      <c r="M168" s="304"/>
      <c r="N168" s="304"/>
      <c r="O168" s="7"/>
      <c r="P168" s="351"/>
      <c r="Q168" s="360"/>
      <c r="R168" s="360"/>
      <c r="S168" s="7"/>
      <c r="T168" s="173">
        <v>3</v>
      </c>
      <c r="U168" s="142"/>
      <c r="V168" s="173">
        <v>3</v>
      </c>
      <c r="W168" s="146"/>
      <c r="X168" s="7"/>
      <c r="Y168" s="63" t="s">
        <v>96</v>
      </c>
      <c r="Z168" s="61"/>
      <c r="AA168" s="423" t="s">
        <v>23</v>
      </c>
      <c r="AB168" s="417" t="s">
        <v>22</v>
      </c>
      <c r="AC168" s="7"/>
      <c r="AD168" s="41" t="s">
        <v>67</v>
      </c>
      <c r="AE168" s="226">
        <v>3</v>
      </c>
      <c r="AF168" s="224"/>
      <c r="AG168" s="38" t="s">
        <v>80</v>
      </c>
      <c r="AH168" s="226">
        <v>8</v>
      </c>
      <c r="AI168" s="224"/>
      <c r="AJ168" s="391" t="s">
        <v>108</v>
      </c>
      <c r="AK168" s="398" t="s">
        <v>24</v>
      </c>
      <c r="AL168" s="347" t="s">
        <v>25</v>
      </c>
      <c r="AM168" s="6"/>
      <c r="AN168" s="386"/>
      <c r="AO168" s="6"/>
      <c r="AP168" s="49" t="s">
        <v>116</v>
      </c>
      <c r="AQ168" s="55">
        <f>AW166+AW167+AW168+AW169+AW170+AW171+AW172+AW173+AW174+AW175+AW176+AW177+AW178+AX166+AX167+AX168+AX169+AX170+AX171+AX172+AX173+AX174+AX175+AX176+AX177+AX178</f>
        <v>0</v>
      </c>
      <c r="AR168" s="6"/>
      <c r="AV168" s="6"/>
      <c r="AW168" s="93">
        <f t="shared" si="21"/>
        <v>0</v>
      </c>
      <c r="AX168" s="98">
        <f t="shared" si="22"/>
        <v>0</v>
      </c>
      <c r="AZ168" s="6"/>
      <c r="BA168" s="5"/>
      <c r="BB168" s="5"/>
      <c r="BC168" s="5"/>
      <c r="BD168" s="5"/>
      <c r="BE168" s="5"/>
      <c r="BF168" s="5"/>
      <c r="BH168" s="58" t="s">
        <v>142</v>
      </c>
      <c r="BI168" s="56">
        <f>AQ175*1</f>
        <v>0</v>
      </c>
      <c r="BJ168" s="56">
        <f>BK168-BI168</f>
        <v>1</v>
      </c>
      <c r="BK168" s="240">
        <v>1</v>
      </c>
      <c r="BL168" s="240"/>
    </row>
    <row r="169" spans="1:245" ht="22.15" customHeight="1" x14ac:dyDescent="0.2">
      <c r="B169" s="174"/>
      <c r="C169" s="421"/>
      <c r="D169" s="435"/>
      <c r="E169" s="438"/>
      <c r="F169" s="360"/>
      <c r="G169" s="360"/>
      <c r="H169" s="360"/>
      <c r="I169" s="173">
        <v>4</v>
      </c>
      <c r="J169" s="142"/>
      <c r="K169" s="304"/>
      <c r="L169" s="304"/>
      <c r="M169" s="304"/>
      <c r="N169" s="304"/>
      <c r="O169" s="7"/>
      <c r="P169" s="351"/>
      <c r="Q169" s="360"/>
      <c r="R169" s="360"/>
      <c r="S169" s="7"/>
      <c r="T169" s="173">
        <v>4</v>
      </c>
      <c r="U169" s="142"/>
      <c r="V169" s="173">
        <v>4</v>
      </c>
      <c r="W169" s="146"/>
      <c r="X169" s="7"/>
      <c r="Y169" s="63" t="s">
        <v>97</v>
      </c>
      <c r="Z169" s="61"/>
      <c r="AA169" s="424"/>
      <c r="AB169" s="418"/>
      <c r="AC169" s="7"/>
      <c r="AD169" s="40" t="s">
        <v>68</v>
      </c>
      <c r="AE169" s="106">
        <v>4</v>
      </c>
      <c r="AF169" s="225"/>
      <c r="AG169" s="9" t="s">
        <v>83</v>
      </c>
      <c r="AH169" s="106">
        <v>9</v>
      </c>
      <c r="AI169" s="225"/>
      <c r="AJ169" s="400"/>
      <c r="AK169" s="401"/>
      <c r="AL169" s="395"/>
      <c r="AM169" s="6"/>
      <c r="AN169" s="386"/>
      <c r="AO169" s="6"/>
      <c r="AP169" s="49" t="s">
        <v>117</v>
      </c>
      <c r="AQ169" s="56">
        <f>AQ168*1/AQ167</f>
        <v>0</v>
      </c>
      <c r="AR169" s="6"/>
      <c r="AV169" s="6"/>
      <c r="AW169" s="93">
        <f t="shared" si="21"/>
        <v>0</v>
      </c>
      <c r="AX169" s="98">
        <f t="shared" si="22"/>
        <v>0</v>
      </c>
      <c r="AZ169" s="6"/>
      <c r="BA169" s="5"/>
      <c r="BB169" s="5"/>
      <c r="BC169" s="5"/>
      <c r="BD169" s="5"/>
      <c r="BE169" s="5"/>
      <c r="BF169" s="5"/>
    </row>
    <row r="170" spans="1:245" ht="22.15" customHeight="1" x14ac:dyDescent="0.2">
      <c r="B170" s="174"/>
      <c r="C170" s="421"/>
      <c r="D170" s="435"/>
      <c r="E170" s="438"/>
      <c r="F170" s="360"/>
      <c r="G170" s="360"/>
      <c r="H170" s="360"/>
      <c r="I170" s="173">
        <v>5</v>
      </c>
      <c r="J170" s="142"/>
      <c r="K170" s="305"/>
      <c r="L170" s="305"/>
      <c r="M170" s="305"/>
      <c r="N170" s="305"/>
      <c r="O170" s="7"/>
      <c r="P170" s="351"/>
      <c r="Q170" s="360"/>
      <c r="R170" s="360"/>
      <c r="S170" s="7"/>
      <c r="T170" s="173">
        <v>5</v>
      </c>
      <c r="U170" s="142"/>
      <c r="V170" s="173">
        <v>5</v>
      </c>
      <c r="W170" s="146"/>
      <c r="X170" s="7"/>
      <c r="Y170" s="50" t="s">
        <v>98</v>
      </c>
      <c r="Z170" s="60"/>
      <c r="AA170" s="428" t="s">
        <v>127</v>
      </c>
      <c r="AB170" s="425" t="s">
        <v>26</v>
      </c>
      <c r="AC170" s="7"/>
      <c r="AD170" s="41" t="s">
        <v>69</v>
      </c>
      <c r="AE170" s="226">
        <v>5</v>
      </c>
      <c r="AF170" s="224"/>
      <c r="AG170" s="38" t="s">
        <v>84</v>
      </c>
      <c r="AH170" s="226">
        <v>10</v>
      </c>
      <c r="AI170" s="224"/>
      <c r="AJ170" s="402" t="s">
        <v>109</v>
      </c>
      <c r="AK170" s="403" t="s">
        <v>27</v>
      </c>
      <c r="AL170" s="388" t="s">
        <v>28</v>
      </c>
      <c r="AM170" s="6"/>
      <c r="AN170" s="386"/>
      <c r="AO170" s="6"/>
      <c r="AP170" s="57" t="s">
        <v>118</v>
      </c>
      <c r="AQ170" s="55">
        <v>13</v>
      </c>
      <c r="AR170" s="6"/>
      <c r="AV170" s="6"/>
      <c r="AW170" s="93">
        <f t="shared" si="21"/>
        <v>0</v>
      </c>
      <c r="AX170" s="98">
        <f t="shared" si="22"/>
        <v>0</v>
      </c>
      <c r="AZ170" s="6"/>
      <c r="BA170" s="5"/>
      <c r="BB170" s="5"/>
      <c r="BC170" s="5"/>
      <c r="BD170" s="5"/>
      <c r="BE170" s="5"/>
      <c r="BF170" s="5"/>
    </row>
    <row r="171" spans="1:245" ht="22.15" customHeight="1" x14ac:dyDescent="0.2">
      <c r="B171" s="174"/>
      <c r="C171" s="421"/>
      <c r="D171" s="435"/>
      <c r="E171" s="438"/>
      <c r="F171" s="360"/>
      <c r="G171" s="360"/>
      <c r="H171" s="360"/>
      <c r="I171" s="173">
        <v>6</v>
      </c>
      <c r="J171" s="142"/>
      <c r="K171" s="305"/>
      <c r="L171" s="305"/>
      <c r="M171" s="305"/>
      <c r="N171" s="305"/>
      <c r="O171" s="7"/>
      <c r="P171" s="351"/>
      <c r="Q171" s="360"/>
      <c r="R171" s="360"/>
      <c r="S171" s="7"/>
      <c r="T171" s="173">
        <v>6</v>
      </c>
      <c r="U171" s="142"/>
      <c r="V171" s="173">
        <v>6</v>
      </c>
      <c r="W171" s="146"/>
      <c r="X171" s="7"/>
      <c r="Y171" s="50" t="s">
        <v>99</v>
      </c>
      <c r="Z171" s="60"/>
      <c r="AA171" s="429"/>
      <c r="AB171" s="426"/>
      <c r="AC171" s="7"/>
      <c r="AD171" s="40" t="s">
        <v>70</v>
      </c>
      <c r="AE171" s="106">
        <v>6</v>
      </c>
      <c r="AF171" s="225"/>
      <c r="AG171" s="26" t="s">
        <v>85</v>
      </c>
      <c r="AH171" s="106">
        <v>10</v>
      </c>
      <c r="AI171" s="225"/>
      <c r="AJ171" s="393"/>
      <c r="AK171" s="396"/>
      <c r="AL171" s="389"/>
      <c r="AM171" s="6"/>
      <c r="AN171" s="386"/>
      <c r="AO171" s="6"/>
      <c r="AP171" s="57" t="s">
        <v>120</v>
      </c>
      <c r="AQ171" s="55">
        <f>AA165*1</f>
        <v>0</v>
      </c>
      <c r="AR171" s="6"/>
      <c r="AV171" s="6"/>
      <c r="AW171" s="93">
        <f t="shared" si="21"/>
        <v>0</v>
      </c>
      <c r="AX171" s="98">
        <f t="shared" si="22"/>
        <v>0</v>
      </c>
      <c r="AZ171" s="6"/>
      <c r="BA171" s="5"/>
      <c r="BB171" s="5"/>
      <c r="BC171" s="5"/>
      <c r="BD171" s="5"/>
      <c r="BE171" s="5"/>
      <c r="BF171" s="5"/>
    </row>
    <row r="172" spans="1:245" ht="22.15" customHeight="1" x14ac:dyDescent="0.2">
      <c r="B172" s="174"/>
      <c r="C172" s="421"/>
      <c r="D172" s="435"/>
      <c r="E172" s="438"/>
      <c r="F172" s="360"/>
      <c r="G172" s="360"/>
      <c r="H172" s="360"/>
      <c r="I172" s="173">
        <v>7</v>
      </c>
      <c r="J172" s="142"/>
      <c r="K172" s="305"/>
      <c r="L172" s="305"/>
      <c r="M172" s="305"/>
      <c r="N172" s="305"/>
      <c r="O172" s="7"/>
      <c r="P172" s="441"/>
      <c r="Q172" s="363"/>
      <c r="R172" s="363"/>
      <c r="S172" s="7"/>
      <c r="T172" s="173">
        <v>7</v>
      </c>
      <c r="U172" s="142"/>
      <c r="V172" s="173">
        <v>7</v>
      </c>
      <c r="W172" s="146"/>
      <c r="X172" s="7"/>
      <c r="Y172" s="51" t="s">
        <v>122</v>
      </c>
      <c r="Z172" s="60"/>
      <c r="AA172" s="430"/>
      <c r="AB172" s="427"/>
      <c r="AC172" s="7"/>
      <c r="AD172" s="47" t="s">
        <v>71</v>
      </c>
      <c r="AE172" s="226">
        <v>7</v>
      </c>
      <c r="AF172" s="227"/>
      <c r="AG172" s="48" t="s">
        <v>86</v>
      </c>
      <c r="AH172" s="226">
        <v>10</v>
      </c>
      <c r="AI172" s="227"/>
      <c r="AJ172" s="394"/>
      <c r="AK172" s="397"/>
      <c r="AL172" s="390"/>
      <c r="AM172" s="6"/>
      <c r="AN172" s="386"/>
      <c r="AO172" s="6"/>
      <c r="AP172" s="57" t="s">
        <v>121</v>
      </c>
      <c r="AQ172" s="56">
        <f>AQ171*1/AQ170</f>
        <v>0</v>
      </c>
      <c r="AR172" s="6"/>
      <c r="AV172" s="6"/>
      <c r="AW172" s="93">
        <f t="shared" si="21"/>
        <v>0</v>
      </c>
      <c r="AX172" s="98">
        <f t="shared" si="22"/>
        <v>0</v>
      </c>
      <c r="AZ172" s="6"/>
      <c r="BA172" s="5"/>
      <c r="BB172" s="5"/>
      <c r="BC172" s="5"/>
      <c r="BD172" s="5"/>
      <c r="BE172" s="5"/>
      <c r="BF172" s="5"/>
    </row>
    <row r="173" spans="1:245" ht="22.15" customHeight="1" x14ac:dyDescent="0.2">
      <c r="B173" s="174"/>
      <c r="C173" s="421"/>
      <c r="D173" s="435"/>
      <c r="E173" s="438"/>
      <c r="F173" s="360"/>
      <c r="G173" s="360"/>
      <c r="H173" s="360"/>
      <c r="I173" s="173">
        <v>8</v>
      </c>
      <c r="J173" s="142"/>
      <c r="K173" s="305"/>
      <c r="L173" s="305"/>
      <c r="M173" s="305"/>
      <c r="N173" s="305"/>
      <c r="O173" s="7"/>
      <c r="P173" s="350" t="s">
        <v>82</v>
      </c>
      <c r="Q173" s="359"/>
      <c r="R173" s="359"/>
      <c r="S173" s="7"/>
      <c r="T173" s="173">
        <v>8</v>
      </c>
      <c r="U173" s="142"/>
      <c r="V173" s="173">
        <v>8</v>
      </c>
      <c r="W173" s="147"/>
      <c r="X173" s="7"/>
      <c r="Y173" s="63" t="s">
        <v>123</v>
      </c>
      <c r="Z173" s="61"/>
      <c r="AA173" s="447" t="s">
        <v>128</v>
      </c>
      <c r="AB173" s="446" t="s">
        <v>29</v>
      </c>
      <c r="AC173" s="7"/>
      <c r="AD173" s="40" t="s">
        <v>72</v>
      </c>
      <c r="AE173" s="106">
        <v>7</v>
      </c>
      <c r="AF173" s="225"/>
      <c r="AG173" s="26" t="s">
        <v>87</v>
      </c>
      <c r="AH173" s="106">
        <v>7</v>
      </c>
      <c r="AI173" s="225"/>
      <c r="AJ173" s="391" t="s">
        <v>110</v>
      </c>
      <c r="AK173" s="398" t="s">
        <v>30</v>
      </c>
      <c r="AL173" s="347" t="s">
        <v>31</v>
      </c>
      <c r="AM173" s="6"/>
      <c r="AN173" s="386"/>
      <c r="AO173" s="6"/>
      <c r="AP173" s="58" t="s">
        <v>113</v>
      </c>
      <c r="AQ173" s="244">
        <f>AQ167*13</f>
        <v>2340</v>
      </c>
      <c r="AR173" s="6"/>
      <c r="AV173" s="6"/>
      <c r="AW173" s="93">
        <f t="shared" si="21"/>
        <v>0</v>
      </c>
      <c r="AX173" s="98">
        <f t="shared" si="22"/>
        <v>0</v>
      </c>
      <c r="AZ173" s="6"/>
      <c r="BA173" s="5"/>
      <c r="BB173" s="5"/>
      <c r="BC173" s="5"/>
      <c r="BD173" s="5"/>
      <c r="BE173" s="5"/>
      <c r="BF173" s="5"/>
    </row>
    <row r="174" spans="1:245" ht="22.15" customHeight="1" x14ac:dyDescent="0.2">
      <c r="B174" s="174"/>
      <c r="C174" s="421"/>
      <c r="D174" s="435"/>
      <c r="E174" s="438"/>
      <c r="F174" s="360"/>
      <c r="G174" s="360"/>
      <c r="H174" s="360"/>
      <c r="I174" s="173">
        <v>9</v>
      </c>
      <c r="J174" s="142"/>
      <c r="K174" s="305"/>
      <c r="L174" s="305"/>
      <c r="M174" s="305"/>
      <c r="N174" s="305"/>
      <c r="O174" s="7"/>
      <c r="P174" s="351"/>
      <c r="Q174" s="360"/>
      <c r="R174" s="360"/>
      <c r="S174" s="7"/>
      <c r="T174" s="173">
        <v>9</v>
      </c>
      <c r="U174" s="142"/>
      <c r="V174" s="173">
        <v>9</v>
      </c>
      <c r="W174" s="147"/>
      <c r="X174" s="7"/>
      <c r="Y174" s="63" t="s">
        <v>100</v>
      </c>
      <c r="Z174" s="61"/>
      <c r="AA174" s="424"/>
      <c r="AB174" s="418"/>
      <c r="AC174" s="7"/>
      <c r="AD174" s="41" t="s">
        <v>73</v>
      </c>
      <c r="AE174" s="226">
        <v>8</v>
      </c>
      <c r="AF174" s="224"/>
      <c r="AG174" s="38" t="s">
        <v>88</v>
      </c>
      <c r="AH174" s="226">
        <v>5</v>
      </c>
      <c r="AI174" s="224"/>
      <c r="AJ174" s="400"/>
      <c r="AK174" s="401"/>
      <c r="AL174" s="395"/>
      <c r="AM174" s="6"/>
      <c r="AN174" s="386"/>
      <c r="AO174" s="6"/>
      <c r="AP174" s="58" t="s">
        <v>114</v>
      </c>
      <c r="AQ174" s="244">
        <f>AQ168*AA165</f>
        <v>0</v>
      </c>
      <c r="AR174" s="6"/>
      <c r="AV174" s="6"/>
      <c r="AW174" s="93">
        <f t="shared" si="21"/>
        <v>0</v>
      </c>
      <c r="AX174" s="98">
        <f t="shared" si="22"/>
        <v>0</v>
      </c>
      <c r="AZ174" s="6"/>
      <c r="BA174" s="5"/>
      <c r="BB174" s="5"/>
      <c r="BC174" s="5"/>
      <c r="BD174" s="5"/>
      <c r="BE174" s="5"/>
      <c r="BF174" s="5"/>
    </row>
    <row r="175" spans="1:245" ht="22.15" customHeight="1" x14ac:dyDescent="0.2">
      <c r="B175" s="174"/>
      <c r="C175" s="421"/>
      <c r="D175" s="435"/>
      <c r="E175" s="438"/>
      <c r="F175" s="360"/>
      <c r="G175" s="360"/>
      <c r="H175" s="360"/>
      <c r="I175" s="173">
        <v>10</v>
      </c>
      <c r="J175" s="142"/>
      <c r="K175" s="305"/>
      <c r="L175" s="305"/>
      <c r="M175" s="305"/>
      <c r="N175" s="305"/>
      <c r="O175" s="7"/>
      <c r="P175" s="351"/>
      <c r="Q175" s="360"/>
      <c r="R175" s="360"/>
      <c r="S175" s="7"/>
      <c r="T175" s="173">
        <v>10</v>
      </c>
      <c r="U175" s="142"/>
      <c r="V175" s="173">
        <v>10</v>
      </c>
      <c r="W175" s="147"/>
      <c r="X175" s="7"/>
      <c r="Y175" s="50" t="s">
        <v>101</v>
      </c>
      <c r="Z175" s="60"/>
      <c r="AA175" s="428" t="s">
        <v>129</v>
      </c>
      <c r="AB175" s="425" t="s">
        <v>32</v>
      </c>
      <c r="AC175" s="7"/>
      <c r="AD175" s="40" t="s">
        <v>74</v>
      </c>
      <c r="AE175" s="106">
        <v>8</v>
      </c>
      <c r="AF175" s="225"/>
      <c r="AG175" s="26" t="s">
        <v>89</v>
      </c>
      <c r="AH175" s="106">
        <v>7</v>
      </c>
      <c r="AI175" s="225"/>
      <c r="AJ175" s="393" t="s">
        <v>111</v>
      </c>
      <c r="AK175" s="396" t="s">
        <v>33</v>
      </c>
      <c r="AL175" s="389" t="s">
        <v>34</v>
      </c>
      <c r="AM175" s="6"/>
      <c r="AN175" s="386"/>
      <c r="AO175" s="6"/>
      <c r="AP175" s="58" t="s">
        <v>119</v>
      </c>
      <c r="AQ175" s="56">
        <f>AQ174*1/AQ173</f>
        <v>0</v>
      </c>
      <c r="AR175" s="6"/>
      <c r="AV175" s="6"/>
      <c r="AW175" s="93">
        <f t="shared" si="21"/>
        <v>0</v>
      </c>
      <c r="AX175" s="98">
        <f t="shared" si="22"/>
        <v>0</v>
      </c>
      <c r="AZ175" s="6"/>
      <c r="BA175" s="5"/>
      <c r="BB175" s="5"/>
      <c r="BC175" s="5"/>
      <c r="BD175" s="5"/>
      <c r="BE175" s="5"/>
      <c r="BF175" s="5"/>
    </row>
    <row r="176" spans="1:245" ht="22.15" customHeight="1" x14ac:dyDescent="0.2">
      <c r="B176" s="174"/>
      <c r="C176" s="421"/>
      <c r="D176" s="435"/>
      <c r="E176" s="438"/>
      <c r="F176" s="360"/>
      <c r="G176" s="360"/>
      <c r="H176" s="360"/>
      <c r="I176" s="173">
        <v>11</v>
      </c>
      <c r="J176" s="142"/>
      <c r="K176" s="305"/>
      <c r="L176" s="305"/>
      <c r="M176" s="305"/>
      <c r="N176" s="305"/>
      <c r="O176" s="7"/>
      <c r="P176" s="351"/>
      <c r="Q176" s="360"/>
      <c r="R176" s="360"/>
      <c r="S176" s="7"/>
      <c r="T176" s="173">
        <v>11</v>
      </c>
      <c r="U176" s="142"/>
      <c r="V176" s="173">
        <v>11</v>
      </c>
      <c r="W176" s="147"/>
      <c r="X176" s="7"/>
      <c r="Y176" s="50" t="s">
        <v>102</v>
      </c>
      <c r="Z176" s="60"/>
      <c r="AA176" s="430"/>
      <c r="AB176" s="427"/>
      <c r="AC176" s="7"/>
      <c r="AD176" s="42" t="s">
        <v>75</v>
      </c>
      <c r="AE176" s="226">
        <v>9</v>
      </c>
      <c r="AF176" s="228"/>
      <c r="AG176" s="38" t="s">
        <v>90</v>
      </c>
      <c r="AH176" s="226">
        <v>6</v>
      </c>
      <c r="AI176" s="228"/>
      <c r="AJ176" s="394"/>
      <c r="AK176" s="397"/>
      <c r="AL176" s="390"/>
      <c r="AM176" s="6"/>
      <c r="AN176" s="386"/>
      <c r="AO176" s="6"/>
      <c r="AP176" s="2"/>
      <c r="AQ176" s="6"/>
      <c r="AR176" s="6"/>
      <c r="AV176" s="6"/>
      <c r="AW176" s="93">
        <f t="shared" si="21"/>
        <v>0</v>
      </c>
      <c r="AX176" s="98">
        <f t="shared" si="22"/>
        <v>0</v>
      </c>
      <c r="AZ176" s="6"/>
      <c r="BA176" s="5"/>
      <c r="BB176" s="5"/>
      <c r="BC176" s="5"/>
      <c r="BD176" s="5"/>
      <c r="BE176" s="5"/>
      <c r="BF176" s="5"/>
    </row>
    <row r="177" spans="1:245" ht="22.15" customHeight="1" x14ac:dyDescent="0.2">
      <c r="B177" s="174"/>
      <c r="C177" s="421"/>
      <c r="D177" s="435"/>
      <c r="E177" s="438"/>
      <c r="F177" s="360"/>
      <c r="G177" s="360"/>
      <c r="H177" s="360"/>
      <c r="I177" s="173">
        <v>12</v>
      </c>
      <c r="J177" s="142"/>
      <c r="K177" s="305"/>
      <c r="L177" s="305"/>
      <c r="M177" s="305"/>
      <c r="N177" s="305"/>
      <c r="O177" s="7"/>
      <c r="P177" s="351"/>
      <c r="Q177" s="360"/>
      <c r="R177" s="360"/>
      <c r="S177" s="7"/>
      <c r="T177" s="173">
        <v>12</v>
      </c>
      <c r="U177" s="142"/>
      <c r="V177" s="173">
        <v>12</v>
      </c>
      <c r="W177" s="147"/>
      <c r="X177" s="7"/>
      <c r="Y177" s="63" t="s">
        <v>103</v>
      </c>
      <c r="Z177" s="66"/>
      <c r="AA177" s="432" t="s">
        <v>130</v>
      </c>
      <c r="AB177" s="417" t="s">
        <v>35</v>
      </c>
      <c r="AC177" s="7"/>
      <c r="AD177" s="43" t="s">
        <v>76</v>
      </c>
      <c r="AE177" s="106">
        <v>8</v>
      </c>
      <c r="AF177" s="225"/>
      <c r="AG177" s="26" t="s">
        <v>91</v>
      </c>
      <c r="AH177" s="106">
        <v>9</v>
      </c>
      <c r="AI177" s="225"/>
      <c r="AJ177" s="391" t="s">
        <v>112</v>
      </c>
      <c r="AK177" s="398" t="s">
        <v>36</v>
      </c>
      <c r="AL177" s="347" t="s">
        <v>37</v>
      </c>
      <c r="AM177" s="6"/>
      <c r="AN177" s="386"/>
      <c r="AO177" s="6"/>
      <c r="AP177" s="2"/>
      <c r="AQ177" s="6"/>
      <c r="AR177" s="6"/>
      <c r="AV177" s="6"/>
      <c r="AW177" s="93">
        <f t="shared" si="21"/>
        <v>0</v>
      </c>
      <c r="AX177" s="98">
        <f t="shared" si="22"/>
        <v>0</v>
      </c>
      <c r="AZ177" s="6"/>
      <c r="BA177" s="5"/>
      <c r="BB177" s="5"/>
      <c r="BC177" s="5"/>
      <c r="BD177" s="5"/>
      <c r="BE177" s="5"/>
      <c r="BF177" s="5"/>
    </row>
    <row r="178" spans="1:245" ht="22.15" customHeight="1" thickBot="1" x14ac:dyDescent="0.25">
      <c r="B178" s="175"/>
      <c r="C178" s="422"/>
      <c r="D178" s="436"/>
      <c r="E178" s="439"/>
      <c r="F178" s="361"/>
      <c r="G178" s="361"/>
      <c r="H178" s="361"/>
      <c r="I178" s="176">
        <v>13</v>
      </c>
      <c r="J178" s="143"/>
      <c r="K178" s="306"/>
      <c r="L178" s="306"/>
      <c r="M178" s="306"/>
      <c r="N178" s="306"/>
      <c r="O178" s="7"/>
      <c r="P178" s="352"/>
      <c r="Q178" s="361"/>
      <c r="R178" s="361"/>
      <c r="S178" s="7"/>
      <c r="T178" s="176">
        <v>13</v>
      </c>
      <c r="U178" s="143"/>
      <c r="V178" s="176">
        <v>13</v>
      </c>
      <c r="W178" s="148"/>
      <c r="X178" s="7"/>
      <c r="Y178" s="64" t="s">
        <v>104</v>
      </c>
      <c r="Z178" s="67"/>
      <c r="AA178" s="433"/>
      <c r="AB178" s="431"/>
      <c r="AC178" s="7"/>
      <c r="AD178" s="44" t="s">
        <v>77</v>
      </c>
      <c r="AE178" s="229">
        <v>5</v>
      </c>
      <c r="AF178" s="230"/>
      <c r="AG178" s="25" t="s">
        <v>92</v>
      </c>
      <c r="AH178" s="229">
        <v>10</v>
      </c>
      <c r="AI178" s="230"/>
      <c r="AJ178" s="392"/>
      <c r="AK178" s="399"/>
      <c r="AL178" s="348"/>
      <c r="AM178" s="6"/>
      <c r="AN178" s="387"/>
      <c r="AO178" s="6"/>
      <c r="AP178" s="2"/>
      <c r="AQ178" s="6"/>
      <c r="AR178" s="6"/>
      <c r="AV178" s="6"/>
      <c r="AW178" s="93">
        <f t="shared" si="21"/>
        <v>0</v>
      </c>
      <c r="AX178" s="98">
        <f t="shared" si="22"/>
        <v>0</v>
      </c>
      <c r="AZ178" s="6"/>
      <c r="BA178" s="5"/>
      <c r="BB178" s="5"/>
      <c r="BC178" s="5"/>
      <c r="BD178" s="5"/>
      <c r="BE178" s="5"/>
      <c r="BF178" s="5"/>
    </row>
    <row r="179" spans="1:245" s="18" customFormat="1" ht="5.0999999999999996" customHeight="1" thickBot="1" x14ac:dyDescent="0.25">
      <c r="A179" s="12"/>
      <c r="B179" s="35"/>
      <c r="C179" s="177"/>
      <c r="D179" s="135"/>
      <c r="E179" s="137"/>
      <c r="F179" s="23"/>
      <c r="G179" s="23"/>
      <c r="H179" s="23"/>
      <c r="I179" s="178"/>
      <c r="J179" s="23"/>
      <c r="K179" s="11"/>
      <c r="L179" s="11"/>
      <c r="M179" s="11"/>
      <c r="N179" s="11"/>
      <c r="O179" s="7"/>
      <c r="P179" s="193"/>
      <c r="Q179" s="23"/>
      <c r="R179" s="23"/>
      <c r="S179" s="7"/>
      <c r="T179" s="178"/>
      <c r="U179" s="23"/>
      <c r="V179" s="178"/>
      <c r="W179" s="23"/>
      <c r="X179" s="7"/>
      <c r="Y179" s="13"/>
      <c r="Z179" s="34"/>
      <c r="AA179" s="15"/>
      <c r="AB179" s="14"/>
      <c r="AC179" s="7"/>
      <c r="AD179" s="10"/>
      <c r="AE179" s="210"/>
      <c r="AF179" s="211"/>
      <c r="AG179" s="10"/>
      <c r="AH179" s="210"/>
      <c r="AI179" s="211"/>
      <c r="AJ179" s="16"/>
      <c r="AK179" s="7"/>
      <c r="AL179" s="17"/>
      <c r="AM179" s="10"/>
      <c r="AN179" s="35"/>
      <c r="AO179" s="10"/>
      <c r="AQ179" s="243"/>
      <c r="AR179" s="10"/>
      <c r="AT179" s="24"/>
      <c r="AU179" s="78"/>
      <c r="AV179" s="10"/>
      <c r="AW179" s="93"/>
      <c r="AX179" s="95"/>
      <c r="AZ179" s="10"/>
      <c r="BH179" s="209"/>
    </row>
    <row r="180" spans="1:245" ht="39.950000000000003" customHeight="1" thickBot="1" x14ac:dyDescent="0.25">
      <c r="B180" s="165"/>
      <c r="C180" s="166"/>
      <c r="D180" s="465" t="s">
        <v>0</v>
      </c>
      <c r="E180" s="376" t="s">
        <v>11</v>
      </c>
      <c r="F180" s="467" t="s">
        <v>12</v>
      </c>
      <c r="G180" s="467" t="s">
        <v>10</v>
      </c>
      <c r="H180" s="467" t="s">
        <v>15</v>
      </c>
      <c r="I180" s="469" t="s">
        <v>178</v>
      </c>
      <c r="J180" s="470"/>
      <c r="K180" s="376" t="s">
        <v>2</v>
      </c>
      <c r="L180" s="376" t="s">
        <v>3</v>
      </c>
      <c r="M180" s="376" t="s">
        <v>4</v>
      </c>
      <c r="N180" s="376" t="s">
        <v>5</v>
      </c>
      <c r="O180" s="7"/>
      <c r="P180" s="376" t="s">
        <v>1</v>
      </c>
      <c r="Q180" s="368" t="s">
        <v>8</v>
      </c>
      <c r="R180" s="370" t="s">
        <v>9</v>
      </c>
      <c r="T180" s="364" t="s">
        <v>14</v>
      </c>
      <c r="U180" s="365"/>
      <c r="V180" s="378" t="s">
        <v>13</v>
      </c>
      <c r="W180" s="379"/>
      <c r="Y180" s="231" t="s">
        <v>106</v>
      </c>
      <c r="Z180" s="33"/>
      <c r="AA180" s="232" t="s">
        <v>17</v>
      </c>
      <c r="AB180" s="419" t="s">
        <v>6</v>
      </c>
      <c r="AD180" s="215" t="s">
        <v>124</v>
      </c>
      <c r="AE180" s="216"/>
      <c r="AF180" s="217"/>
      <c r="AG180" s="216"/>
      <c r="AH180" s="216"/>
      <c r="AI180" s="217"/>
      <c r="AJ180" s="216"/>
      <c r="AK180" s="216"/>
      <c r="AL180" s="218"/>
      <c r="AM180" s="2"/>
      <c r="AN180" s="62" t="s">
        <v>182</v>
      </c>
      <c r="AO180" s="2"/>
      <c r="AP180" s="508" t="s">
        <v>183</v>
      </c>
      <c r="AQ180" s="509"/>
      <c r="AR180" s="2"/>
      <c r="AV180" s="2"/>
      <c r="AW180" s="99"/>
      <c r="AX180" s="97"/>
      <c r="AZ180" s="2"/>
      <c r="BA180" s="2"/>
      <c r="BB180" s="2"/>
      <c r="BC180" s="2"/>
      <c r="BD180" s="2"/>
      <c r="BE180" s="2"/>
      <c r="BF180" s="2"/>
      <c r="IK180" s="2"/>
    </row>
    <row r="181" spans="1:245" ht="20.100000000000001" customHeight="1" thickBot="1" x14ac:dyDescent="0.25">
      <c r="B181" s="168"/>
      <c r="C181" s="169"/>
      <c r="D181" s="466"/>
      <c r="E181" s="377"/>
      <c r="F181" s="468"/>
      <c r="G181" s="468"/>
      <c r="H181" s="468"/>
      <c r="I181" s="471"/>
      <c r="J181" s="472"/>
      <c r="K181" s="377"/>
      <c r="L181" s="377"/>
      <c r="M181" s="377"/>
      <c r="N181" s="377"/>
      <c r="P181" s="377"/>
      <c r="Q181" s="369"/>
      <c r="R181" s="371"/>
      <c r="S181" s="46"/>
      <c r="T181" s="366"/>
      <c r="U181" s="367"/>
      <c r="V181" s="380"/>
      <c r="W181" s="381"/>
      <c r="X181" s="46"/>
      <c r="Y181" s="37" t="s">
        <v>105</v>
      </c>
      <c r="Z181" s="102"/>
      <c r="AA181" s="8">
        <f>SUM(Z182:Z194)</f>
        <v>0</v>
      </c>
      <c r="AB181" s="420"/>
      <c r="AC181" s="46"/>
      <c r="AD181" s="221" t="s">
        <v>131</v>
      </c>
      <c r="AE181" s="53"/>
      <c r="AF181" s="54"/>
      <c r="AG181" s="53"/>
      <c r="AH181" s="53"/>
      <c r="AI181" s="54"/>
      <c r="AJ181" s="222" t="s">
        <v>17</v>
      </c>
      <c r="AK181" s="196" t="s">
        <v>125</v>
      </c>
      <c r="AL181" s="156" t="s">
        <v>93</v>
      </c>
      <c r="AM181" s="2"/>
      <c r="AN181" s="382"/>
      <c r="AO181" s="2"/>
      <c r="AP181" s="69" t="s">
        <v>136</v>
      </c>
      <c r="AQ181" s="70">
        <v>12</v>
      </c>
      <c r="AR181" s="2"/>
      <c r="AV181" s="2"/>
      <c r="AW181" s="93"/>
      <c r="AX181" s="93"/>
      <c r="AZ181" s="2"/>
      <c r="BA181" s="2"/>
      <c r="BB181" s="2"/>
      <c r="BC181" s="2"/>
      <c r="BD181" s="2"/>
      <c r="BE181" s="2"/>
      <c r="BF181" s="2"/>
      <c r="IK181" s="2"/>
    </row>
    <row r="182" spans="1:245" ht="22.15" customHeight="1" x14ac:dyDescent="0.2">
      <c r="B182" s="91"/>
      <c r="C182" s="179"/>
      <c r="D182" s="450"/>
      <c r="E182" s="453"/>
      <c r="F182" s="413"/>
      <c r="G182" s="413"/>
      <c r="H182" s="477"/>
      <c r="I182" s="180">
        <v>1</v>
      </c>
      <c r="J182" s="138"/>
      <c r="K182" s="307"/>
      <c r="L182" s="307"/>
      <c r="M182" s="307"/>
      <c r="N182" s="307"/>
      <c r="O182" s="46"/>
      <c r="P182" s="410" t="s">
        <v>81</v>
      </c>
      <c r="Q182" s="413"/>
      <c r="R182" s="413"/>
      <c r="S182" s="7"/>
      <c r="T182" s="180">
        <v>1</v>
      </c>
      <c r="U182" s="138"/>
      <c r="V182" s="180">
        <v>1</v>
      </c>
      <c r="W182" s="149"/>
      <c r="X182" s="7"/>
      <c r="Y182" s="31" t="s">
        <v>94</v>
      </c>
      <c r="Z182" s="65"/>
      <c r="AA182" s="445" t="s">
        <v>20</v>
      </c>
      <c r="AB182" s="444" t="s">
        <v>19</v>
      </c>
      <c r="AC182" s="7"/>
      <c r="AD182" s="52" t="s">
        <v>160</v>
      </c>
      <c r="AE182" s="223">
        <v>1</v>
      </c>
      <c r="AF182" s="224"/>
      <c r="AG182" s="39" t="s">
        <v>78</v>
      </c>
      <c r="AH182" s="223">
        <v>7</v>
      </c>
      <c r="AI182" s="224"/>
      <c r="AJ182" s="393" t="s">
        <v>107</v>
      </c>
      <c r="AK182" s="396" t="s">
        <v>21</v>
      </c>
      <c r="AL182" s="389" t="s">
        <v>39</v>
      </c>
      <c r="AM182" s="6"/>
      <c r="AN182" s="383"/>
      <c r="AO182" s="6"/>
      <c r="AP182" s="49" t="s">
        <v>135</v>
      </c>
      <c r="AQ182" s="55">
        <v>26</v>
      </c>
      <c r="AR182" s="6"/>
      <c r="AV182" s="6"/>
      <c r="AW182" s="93">
        <f t="shared" ref="AW182:AW194" si="23">AE182*AF182</f>
        <v>0</v>
      </c>
      <c r="AX182" s="98">
        <f t="shared" ref="AX182:AX194" si="24">AH182*AI182</f>
        <v>0</v>
      </c>
      <c r="AZ182" s="6"/>
      <c r="BA182" s="5"/>
      <c r="BB182" s="5"/>
      <c r="BC182" s="5"/>
      <c r="BD182" s="5"/>
      <c r="BE182" s="5"/>
      <c r="BF182" s="5"/>
      <c r="BH182" s="68" t="s">
        <v>138</v>
      </c>
      <c r="BI182" s="56">
        <f>AQ185*1</f>
        <v>0</v>
      </c>
      <c r="BJ182" s="56">
        <f>BK182-BI182</f>
        <v>1</v>
      </c>
      <c r="BK182" s="240">
        <v>1</v>
      </c>
      <c r="BL182" s="240"/>
    </row>
    <row r="183" spans="1:245" ht="22.15" customHeight="1" x14ac:dyDescent="0.2">
      <c r="B183" s="181"/>
      <c r="C183" s="473" t="s">
        <v>51</v>
      </c>
      <c r="D183" s="451"/>
      <c r="E183" s="454"/>
      <c r="F183" s="357"/>
      <c r="G183" s="357"/>
      <c r="H183" s="478"/>
      <c r="I183" s="130">
        <v>2</v>
      </c>
      <c r="J183" s="129"/>
      <c r="K183" s="308"/>
      <c r="L183" s="308"/>
      <c r="M183" s="308"/>
      <c r="N183" s="308"/>
      <c r="O183" s="7"/>
      <c r="P183" s="411"/>
      <c r="Q183" s="357"/>
      <c r="R183" s="357"/>
      <c r="S183" s="7"/>
      <c r="T183" s="130">
        <v>2</v>
      </c>
      <c r="U183" s="129"/>
      <c r="V183" s="130">
        <v>2</v>
      </c>
      <c r="W183" s="150"/>
      <c r="X183" s="7"/>
      <c r="Y183" s="50" t="s">
        <v>95</v>
      </c>
      <c r="Z183" s="59"/>
      <c r="AA183" s="430"/>
      <c r="AB183" s="427"/>
      <c r="AC183" s="7"/>
      <c r="AD183" s="40" t="s">
        <v>66</v>
      </c>
      <c r="AE183" s="106">
        <v>2</v>
      </c>
      <c r="AF183" s="225"/>
      <c r="AG183" s="9" t="s">
        <v>79</v>
      </c>
      <c r="AH183" s="106">
        <v>9</v>
      </c>
      <c r="AI183" s="225"/>
      <c r="AJ183" s="394"/>
      <c r="AK183" s="397"/>
      <c r="AL183" s="390"/>
      <c r="AM183" s="6"/>
      <c r="AN183" s="383"/>
      <c r="AO183" s="6"/>
      <c r="AP183" s="49" t="s">
        <v>115</v>
      </c>
      <c r="AQ183" s="55">
        <f>AE182+AE183+AE184+AE185+AE186+AE187+AE188+AE189+AE190+AE191+AE192+AE193+AE194+AH182+AH183+AH184+AH185+AH186+AH187+AH188+AH189+AH190+AH191+AH192+AH193+AH194</f>
        <v>180</v>
      </c>
      <c r="AR183" s="6"/>
      <c r="AV183" s="6"/>
      <c r="AW183" s="93">
        <f t="shared" si="23"/>
        <v>0</v>
      </c>
      <c r="AX183" s="98">
        <f t="shared" si="24"/>
        <v>0</v>
      </c>
      <c r="AZ183" s="6"/>
      <c r="BA183" s="5"/>
      <c r="BB183" s="5"/>
      <c r="BC183" s="5"/>
      <c r="BD183" s="5"/>
      <c r="BE183" s="5"/>
      <c r="BF183" s="5"/>
      <c r="BH183" s="57" t="s">
        <v>140</v>
      </c>
      <c r="BI183" s="56">
        <f>AQ188*1</f>
        <v>0</v>
      </c>
      <c r="BJ183" s="56">
        <f>BK183-BI183</f>
        <v>1</v>
      </c>
      <c r="BK183" s="240">
        <v>1</v>
      </c>
      <c r="BL183" s="240"/>
    </row>
    <row r="184" spans="1:245" ht="22.15" customHeight="1" x14ac:dyDescent="0.2">
      <c r="B184" s="182"/>
      <c r="C184" s="473"/>
      <c r="D184" s="451"/>
      <c r="E184" s="454"/>
      <c r="F184" s="357"/>
      <c r="G184" s="357"/>
      <c r="H184" s="478"/>
      <c r="I184" s="130">
        <v>3</v>
      </c>
      <c r="J184" s="129"/>
      <c r="K184" s="308"/>
      <c r="L184" s="308"/>
      <c r="M184" s="308"/>
      <c r="N184" s="308"/>
      <c r="O184" s="7"/>
      <c r="P184" s="411"/>
      <c r="Q184" s="357"/>
      <c r="R184" s="357"/>
      <c r="S184" s="7"/>
      <c r="T184" s="130">
        <v>3</v>
      </c>
      <c r="U184" s="129"/>
      <c r="V184" s="130">
        <v>3</v>
      </c>
      <c r="W184" s="151"/>
      <c r="X184" s="7"/>
      <c r="Y184" s="63" t="s">
        <v>96</v>
      </c>
      <c r="Z184" s="61"/>
      <c r="AA184" s="423" t="s">
        <v>23</v>
      </c>
      <c r="AB184" s="417" t="s">
        <v>22</v>
      </c>
      <c r="AC184" s="7"/>
      <c r="AD184" s="41" t="s">
        <v>67</v>
      </c>
      <c r="AE184" s="226">
        <v>3</v>
      </c>
      <c r="AF184" s="224"/>
      <c r="AG184" s="38" t="s">
        <v>80</v>
      </c>
      <c r="AH184" s="226">
        <v>8</v>
      </c>
      <c r="AI184" s="224"/>
      <c r="AJ184" s="391" t="s">
        <v>108</v>
      </c>
      <c r="AK184" s="398" t="s">
        <v>24</v>
      </c>
      <c r="AL184" s="347" t="s">
        <v>25</v>
      </c>
      <c r="AM184" s="6"/>
      <c r="AN184" s="383"/>
      <c r="AO184" s="6"/>
      <c r="AP184" s="49" t="s">
        <v>116</v>
      </c>
      <c r="AQ184" s="55">
        <f>AW182+AW183+AW184+AW185+AW186+AW187+AW188+AW189+AW190+AW191+AW192+AW193+AW194+AX182+AX183+AX184+AX185+AX186+AX187+AX188+AX189+AX190+AX191+AX192+AX193+AX194</f>
        <v>0</v>
      </c>
      <c r="AR184" s="6"/>
      <c r="AV184" s="6"/>
      <c r="AW184" s="93">
        <f t="shared" si="23"/>
        <v>0</v>
      </c>
      <c r="AX184" s="98">
        <f t="shared" si="24"/>
        <v>0</v>
      </c>
      <c r="AZ184" s="6"/>
      <c r="BA184" s="6"/>
      <c r="BB184" s="6"/>
      <c r="BC184" s="6"/>
      <c r="BD184" s="6"/>
      <c r="BE184" s="6"/>
      <c r="BF184" s="6"/>
      <c r="BH184" s="58" t="s">
        <v>142</v>
      </c>
      <c r="BI184" s="56">
        <f>AQ191*1</f>
        <v>0</v>
      </c>
      <c r="BJ184" s="56">
        <f>BK184-BI184</f>
        <v>1</v>
      </c>
      <c r="BK184" s="240">
        <v>1</v>
      </c>
      <c r="BL184" s="240"/>
    </row>
    <row r="185" spans="1:245" ht="22.15" customHeight="1" x14ac:dyDescent="0.2">
      <c r="B185" s="182"/>
      <c r="C185" s="473"/>
      <c r="D185" s="451"/>
      <c r="E185" s="454"/>
      <c r="F185" s="357"/>
      <c r="G185" s="357"/>
      <c r="H185" s="478"/>
      <c r="I185" s="130">
        <v>4</v>
      </c>
      <c r="J185" s="129"/>
      <c r="K185" s="308"/>
      <c r="L185" s="308"/>
      <c r="M185" s="308"/>
      <c r="N185" s="308"/>
      <c r="O185" s="7"/>
      <c r="P185" s="411"/>
      <c r="Q185" s="357"/>
      <c r="R185" s="357"/>
      <c r="S185" s="7"/>
      <c r="T185" s="130">
        <v>4</v>
      </c>
      <c r="U185" s="129"/>
      <c r="V185" s="130">
        <v>4</v>
      </c>
      <c r="W185" s="150"/>
      <c r="X185" s="7"/>
      <c r="Y185" s="63" t="s">
        <v>97</v>
      </c>
      <c r="Z185" s="61"/>
      <c r="AA185" s="424"/>
      <c r="AB185" s="418"/>
      <c r="AC185" s="7"/>
      <c r="AD185" s="40" t="s">
        <v>68</v>
      </c>
      <c r="AE185" s="106">
        <v>4</v>
      </c>
      <c r="AF185" s="225"/>
      <c r="AG185" s="9" t="s">
        <v>83</v>
      </c>
      <c r="AH185" s="106">
        <v>9</v>
      </c>
      <c r="AI185" s="225"/>
      <c r="AJ185" s="400"/>
      <c r="AK185" s="401"/>
      <c r="AL185" s="395"/>
      <c r="AM185" s="6"/>
      <c r="AN185" s="383"/>
      <c r="AO185" s="6"/>
      <c r="AP185" s="49" t="s">
        <v>117</v>
      </c>
      <c r="AQ185" s="56">
        <f>AQ184*1/AQ183</f>
        <v>0</v>
      </c>
      <c r="AR185" s="6"/>
      <c r="AV185" s="6"/>
      <c r="AW185" s="93">
        <f t="shared" si="23"/>
        <v>0</v>
      </c>
      <c r="AX185" s="98">
        <f t="shared" si="24"/>
        <v>0</v>
      </c>
      <c r="AZ185" s="6"/>
      <c r="BA185" s="5"/>
      <c r="BB185" s="5"/>
      <c r="BC185" s="5"/>
      <c r="BD185" s="5"/>
      <c r="BE185" s="5"/>
      <c r="BF185" s="5"/>
    </row>
    <row r="186" spans="1:245" ht="22.15" customHeight="1" x14ac:dyDescent="0.2">
      <c r="B186" s="182"/>
      <c r="C186" s="473"/>
      <c r="D186" s="451"/>
      <c r="E186" s="454"/>
      <c r="F186" s="357"/>
      <c r="G186" s="357"/>
      <c r="H186" s="478"/>
      <c r="I186" s="130">
        <v>5</v>
      </c>
      <c r="J186" s="129"/>
      <c r="K186" s="309"/>
      <c r="L186" s="309"/>
      <c r="M186" s="309"/>
      <c r="N186" s="309"/>
      <c r="O186" s="7"/>
      <c r="P186" s="411"/>
      <c r="Q186" s="357"/>
      <c r="R186" s="357"/>
      <c r="S186" s="7"/>
      <c r="T186" s="130">
        <v>5</v>
      </c>
      <c r="U186" s="129"/>
      <c r="V186" s="130">
        <v>5</v>
      </c>
      <c r="W186" s="150"/>
      <c r="X186" s="7"/>
      <c r="Y186" s="50" t="s">
        <v>98</v>
      </c>
      <c r="Z186" s="60"/>
      <c r="AA186" s="428" t="s">
        <v>127</v>
      </c>
      <c r="AB186" s="425" t="s">
        <v>26</v>
      </c>
      <c r="AC186" s="7"/>
      <c r="AD186" s="41" t="s">
        <v>69</v>
      </c>
      <c r="AE186" s="226">
        <v>5</v>
      </c>
      <c r="AF186" s="224"/>
      <c r="AG186" s="38" t="s">
        <v>84</v>
      </c>
      <c r="AH186" s="226">
        <v>10</v>
      </c>
      <c r="AI186" s="224"/>
      <c r="AJ186" s="402" t="s">
        <v>109</v>
      </c>
      <c r="AK186" s="403" t="s">
        <v>27</v>
      </c>
      <c r="AL186" s="388" t="s">
        <v>28</v>
      </c>
      <c r="AM186" s="6"/>
      <c r="AN186" s="383"/>
      <c r="AO186" s="6"/>
      <c r="AP186" s="57" t="s">
        <v>118</v>
      </c>
      <c r="AQ186" s="55">
        <v>13</v>
      </c>
      <c r="AR186" s="6"/>
      <c r="AV186" s="6"/>
      <c r="AW186" s="93">
        <f t="shared" si="23"/>
        <v>0</v>
      </c>
      <c r="AX186" s="98">
        <f t="shared" si="24"/>
        <v>0</v>
      </c>
      <c r="AZ186" s="6"/>
      <c r="BA186" s="5"/>
      <c r="BB186" s="5"/>
      <c r="BC186" s="5"/>
      <c r="BD186" s="5"/>
      <c r="BE186" s="5"/>
      <c r="BF186" s="5"/>
    </row>
    <row r="187" spans="1:245" ht="22.15" customHeight="1" x14ac:dyDescent="0.2">
      <c r="B187" s="182"/>
      <c r="C187" s="473"/>
      <c r="D187" s="451"/>
      <c r="E187" s="454"/>
      <c r="F187" s="357"/>
      <c r="G187" s="357"/>
      <c r="H187" s="478"/>
      <c r="I187" s="130">
        <v>6</v>
      </c>
      <c r="J187" s="129"/>
      <c r="K187" s="309"/>
      <c r="L187" s="309"/>
      <c r="M187" s="309"/>
      <c r="N187" s="309"/>
      <c r="O187" s="7"/>
      <c r="P187" s="411"/>
      <c r="Q187" s="357"/>
      <c r="R187" s="357"/>
      <c r="S187" s="7"/>
      <c r="T187" s="130">
        <v>6</v>
      </c>
      <c r="U187" s="129"/>
      <c r="V187" s="130">
        <v>6</v>
      </c>
      <c r="W187" s="150"/>
      <c r="X187" s="7"/>
      <c r="Y187" s="50" t="s">
        <v>99</v>
      </c>
      <c r="Z187" s="60"/>
      <c r="AA187" s="429"/>
      <c r="AB187" s="426"/>
      <c r="AC187" s="7"/>
      <c r="AD187" s="40" t="s">
        <v>70</v>
      </c>
      <c r="AE187" s="106">
        <v>6</v>
      </c>
      <c r="AF187" s="225"/>
      <c r="AG187" s="26" t="s">
        <v>85</v>
      </c>
      <c r="AH187" s="106">
        <v>10</v>
      </c>
      <c r="AI187" s="225"/>
      <c r="AJ187" s="393"/>
      <c r="AK187" s="396"/>
      <c r="AL187" s="389"/>
      <c r="AM187" s="6"/>
      <c r="AN187" s="383"/>
      <c r="AO187" s="6"/>
      <c r="AP187" s="57" t="s">
        <v>120</v>
      </c>
      <c r="AQ187" s="55">
        <f>AA181*1</f>
        <v>0</v>
      </c>
      <c r="AR187" s="6"/>
      <c r="AV187" s="6"/>
      <c r="AW187" s="93">
        <f t="shared" si="23"/>
        <v>0</v>
      </c>
      <c r="AX187" s="98">
        <f t="shared" si="24"/>
        <v>0</v>
      </c>
      <c r="AZ187" s="6"/>
      <c r="BA187" s="5"/>
      <c r="BB187" s="5"/>
      <c r="BC187" s="5"/>
      <c r="BD187" s="5"/>
      <c r="BE187" s="5"/>
      <c r="BF187" s="5"/>
    </row>
    <row r="188" spans="1:245" ht="22.15" customHeight="1" x14ac:dyDescent="0.2">
      <c r="B188" s="182"/>
      <c r="C188" s="473"/>
      <c r="D188" s="451"/>
      <c r="E188" s="454"/>
      <c r="F188" s="357"/>
      <c r="G188" s="357"/>
      <c r="H188" s="478"/>
      <c r="I188" s="130">
        <v>7</v>
      </c>
      <c r="J188" s="129"/>
      <c r="K188" s="309"/>
      <c r="L188" s="309"/>
      <c r="M188" s="309"/>
      <c r="N188" s="309"/>
      <c r="O188" s="7"/>
      <c r="P188" s="412"/>
      <c r="Q188" s="414"/>
      <c r="R188" s="414"/>
      <c r="S188" s="7"/>
      <c r="T188" s="130">
        <v>7</v>
      </c>
      <c r="U188" s="129"/>
      <c r="V188" s="130">
        <v>7</v>
      </c>
      <c r="W188" s="150"/>
      <c r="X188" s="7"/>
      <c r="Y188" s="51" t="s">
        <v>122</v>
      </c>
      <c r="Z188" s="60"/>
      <c r="AA188" s="430"/>
      <c r="AB188" s="427"/>
      <c r="AC188" s="7"/>
      <c r="AD188" s="47" t="s">
        <v>71</v>
      </c>
      <c r="AE188" s="226">
        <v>7</v>
      </c>
      <c r="AF188" s="227"/>
      <c r="AG188" s="48" t="s">
        <v>86</v>
      </c>
      <c r="AH188" s="226">
        <v>10</v>
      </c>
      <c r="AI188" s="227"/>
      <c r="AJ188" s="394"/>
      <c r="AK188" s="397"/>
      <c r="AL188" s="390"/>
      <c r="AM188" s="6"/>
      <c r="AN188" s="383"/>
      <c r="AO188" s="6"/>
      <c r="AP188" s="57" t="s">
        <v>121</v>
      </c>
      <c r="AQ188" s="56">
        <f>AQ187*1/AQ186</f>
        <v>0</v>
      </c>
      <c r="AR188" s="6"/>
      <c r="AV188" s="6"/>
      <c r="AW188" s="93">
        <f t="shared" si="23"/>
        <v>0</v>
      </c>
      <c r="AX188" s="98">
        <f t="shared" si="24"/>
        <v>0</v>
      </c>
      <c r="AZ188" s="6"/>
      <c r="BA188" s="5"/>
      <c r="BB188" s="5"/>
      <c r="BC188" s="5"/>
      <c r="BD188" s="5"/>
      <c r="BE188" s="5"/>
      <c r="BF188" s="5"/>
    </row>
    <row r="189" spans="1:245" ht="22.15" customHeight="1" x14ac:dyDescent="0.2">
      <c r="B189" s="182"/>
      <c r="C189" s="473"/>
      <c r="D189" s="451"/>
      <c r="E189" s="454"/>
      <c r="F189" s="357"/>
      <c r="G189" s="357"/>
      <c r="H189" s="478"/>
      <c r="I189" s="130">
        <v>8</v>
      </c>
      <c r="J189" s="129"/>
      <c r="K189" s="309"/>
      <c r="L189" s="309"/>
      <c r="M189" s="309"/>
      <c r="N189" s="309"/>
      <c r="O189" s="7"/>
      <c r="P189" s="415" t="s">
        <v>82</v>
      </c>
      <c r="Q189" s="356"/>
      <c r="R189" s="356"/>
      <c r="S189" s="7"/>
      <c r="T189" s="130">
        <v>8</v>
      </c>
      <c r="U189" s="129"/>
      <c r="V189" s="130">
        <v>8</v>
      </c>
      <c r="W189" s="150"/>
      <c r="X189" s="7"/>
      <c r="Y189" s="63" t="s">
        <v>123</v>
      </c>
      <c r="Z189" s="61"/>
      <c r="AA189" s="447" t="s">
        <v>128</v>
      </c>
      <c r="AB189" s="446" t="s">
        <v>29</v>
      </c>
      <c r="AC189" s="7"/>
      <c r="AD189" s="40" t="s">
        <v>72</v>
      </c>
      <c r="AE189" s="106">
        <v>7</v>
      </c>
      <c r="AF189" s="225"/>
      <c r="AG189" s="26" t="s">
        <v>87</v>
      </c>
      <c r="AH189" s="106">
        <v>7</v>
      </c>
      <c r="AI189" s="225"/>
      <c r="AJ189" s="391" t="s">
        <v>110</v>
      </c>
      <c r="AK189" s="398" t="s">
        <v>30</v>
      </c>
      <c r="AL189" s="347" t="s">
        <v>31</v>
      </c>
      <c r="AM189" s="6"/>
      <c r="AN189" s="383"/>
      <c r="AO189" s="6"/>
      <c r="AP189" s="58" t="s">
        <v>113</v>
      </c>
      <c r="AQ189" s="244">
        <f>AQ183*13</f>
        <v>2340</v>
      </c>
      <c r="AR189" s="6"/>
      <c r="AV189" s="6"/>
      <c r="AW189" s="93">
        <f t="shared" si="23"/>
        <v>0</v>
      </c>
      <c r="AX189" s="98">
        <f t="shared" si="24"/>
        <v>0</v>
      </c>
      <c r="AZ189" s="6"/>
      <c r="BA189" s="5"/>
      <c r="BB189" s="5"/>
      <c r="BC189" s="5"/>
      <c r="BD189" s="5"/>
      <c r="BE189" s="5"/>
      <c r="BF189" s="5"/>
    </row>
    <row r="190" spans="1:245" ht="22.15" customHeight="1" x14ac:dyDescent="0.2">
      <c r="B190" s="182"/>
      <c r="C190" s="473"/>
      <c r="D190" s="451"/>
      <c r="E190" s="454"/>
      <c r="F190" s="357"/>
      <c r="G190" s="357"/>
      <c r="H190" s="478"/>
      <c r="I190" s="130">
        <v>9</v>
      </c>
      <c r="J190" s="129"/>
      <c r="K190" s="309"/>
      <c r="L190" s="309"/>
      <c r="M190" s="309"/>
      <c r="N190" s="309"/>
      <c r="O190" s="7"/>
      <c r="P190" s="411"/>
      <c r="Q190" s="357"/>
      <c r="R190" s="357"/>
      <c r="S190" s="7"/>
      <c r="T190" s="130">
        <v>9</v>
      </c>
      <c r="U190" s="129"/>
      <c r="V190" s="130">
        <v>9</v>
      </c>
      <c r="W190" s="151"/>
      <c r="X190" s="7"/>
      <c r="Y190" s="63" t="s">
        <v>100</v>
      </c>
      <c r="Z190" s="61"/>
      <c r="AA190" s="424"/>
      <c r="AB190" s="418"/>
      <c r="AC190" s="7"/>
      <c r="AD190" s="41" t="s">
        <v>73</v>
      </c>
      <c r="AE190" s="226">
        <v>8</v>
      </c>
      <c r="AF190" s="224"/>
      <c r="AG190" s="38" t="s">
        <v>88</v>
      </c>
      <c r="AH190" s="226">
        <v>5</v>
      </c>
      <c r="AI190" s="224"/>
      <c r="AJ190" s="400"/>
      <c r="AK190" s="401"/>
      <c r="AL190" s="395"/>
      <c r="AM190" s="6"/>
      <c r="AN190" s="383"/>
      <c r="AO190" s="6"/>
      <c r="AP190" s="58" t="s">
        <v>114</v>
      </c>
      <c r="AQ190" s="244">
        <f>AQ184*AA181</f>
        <v>0</v>
      </c>
      <c r="AR190" s="6"/>
      <c r="AV190" s="6"/>
      <c r="AW190" s="93">
        <f t="shared" si="23"/>
        <v>0</v>
      </c>
      <c r="AX190" s="98">
        <f t="shared" si="24"/>
        <v>0</v>
      </c>
      <c r="AZ190" s="6"/>
      <c r="BA190" s="5"/>
      <c r="BB190" s="5"/>
      <c r="BC190" s="5"/>
      <c r="BD190" s="5"/>
      <c r="BE190" s="5"/>
      <c r="BF190" s="5"/>
    </row>
    <row r="191" spans="1:245" ht="22.15" customHeight="1" thickBot="1" x14ac:dyDescent="0.25">
      <c r="B191" s="182"/>
      <c r="C191" s="473"/>
      <c r="D191" s="451"/>
      <c r="E191" s="454"/>
      <c r="F191" s="357"/>
      <c r="G191" s="357"/>
      <c r="H191" s="478"/>
      <c r="I191" s="130">
        <v>10</v>
      </c>
      <c r="J191" s="129"/>
      <c r="K191" s="309"/>
      <c r="L191" s="309"/>
      <c r="M191" s="309"/>
      <c r="N191" s="309"/>
      <c r="O191" s="7"/>
      <c r="P191" s="411"/>
      <c r="Q191" s="357"/>
      <c r="R191" s="357"/>
      <c r="S191" s="7"/>
      <c r="T191" s="130">
        <v>10</v>
      </c>
      <c r="U191" s="129"/>
      <c r="V191" s="130">
        <v>10</v>
      </c>
      <c r="W191" s="151"/>
      <c r="X191" s="7"/>
      <c r="Y191" s="50" t="s">
        <v>101</v>
      </c>
      <c r="Z191" s="60"/>
      <c r="AA191" s="428" t="s">
        <v>129</v>
      </c>
      <c r="AB191" s="425" t="s">
        <v>32</v>
      </c>
      <c r="AC191" s="7"/>
      <c r="AD191" s="40" t="s">
        <v>74</v>
      </c>
      <c r="AE191" s="106">
        <v>8</v>
      </c>
      <c r="AF191" s="225"/>
      <c r="AG191" s="26" t="s">
        <v>89</v>
      </c>
      <c r="AH191" s="106">
        <v>7</v>
      </c>
      <c r="AI191" s="225"/>
      <c r="AJ191" s="393" t="s">
        <v>111</v>
      </c>
      <c r="AK191" s="396" t="s">
        <v>33</v>
      </c>
      <c r="AL191" s="389" t="s">
        <v>34</v>
      </c>
      <c r="AM191" s="6"/>
      <c r="AN191" s="383"/>
      <c r="AO191" s="6"/>
      <c r="AP191" s="237" t="s">
        <v>119</v>
      </c>
      <c r="AQ191" s="238">
        <f>AQ190*1/AQ189</f>
        <v>0</v>
      </c>
      <c r="AR191" s="6"/>
      <c r="AV191" s="6"/>
      <c r="AW191" s="93">
        <f t="shared" si="23"/>
        <v>0</v>
      </c>
      <c r="AX191" s="98">
        <f t="shared" si="24"/>
        <v>0</v>
      </c>
      <c r="AZ191" s="6"/>
      <c r="BA191" s="5"/>
      <c r="BB191" s="5"/>
      <c r="BC191" s="5"/>
      <c r="BD191" s="5"/>
      <c r="BE191" s="5"/>
      <c r="BF191" s="5"/>
    </row>
    <row r="192" spans="1:245" ht="22.15" customHeight="1" x14ac:dyDescent="0.2">
      <c r="B192" s="182"/>
      <c r="C192" s="473"/>
      <c r="D192" s="451"/>
      <c r="E192" s="454"/>
      <c r="F192" s="357"/>
      <c r="G192" s="357"/>
      <c r="H192" s="478"/>
      <c r="I192" s="130">
        <v>11</v>
      </c>
      <c r="J192" s="129"/>
      <c r="K192" s="309"/>
      <c r="L192" s="309"/>
      <c r="M192" s="309"/>
      <c r="N192" s="309"/>
      <c r="O192" s="7"/>
      <c r="P192" s="411"/>
      <c r="Q192" s="357"/>
      <c r="R192" s="357"/>
      <c r="S192" s="7"/>
      <c r="T192" s="130">
        <v>11</v>
      </c>
      <c r="U192" s="129"/>
      <c r="V192" s="130">
        <v>11</v>
      </c>
      <c r="W192" s="151"/>
      <c r="X192" s="7"/>
      <c r="Y192" s="50" t="s">
        <v>102</v>
      </c>
      <c r="Z192" s="60"/>
      <c r="AA192" s="430"/>
      <c r="AB192" s="427"/>
      <c r="AC192" s="7"/>
      <c r="AD192" s="42" t="s">
        <v>75</v>
      </c>
      <c r="AE192" s="226">
        <v>9</v>
      </c>
      <c r="AF192" s="228"/>
      <c r="AG192" s="38" t="s">
        <v>90</v>
      </c>
      <c r="AH192" s="226">
        <v>6</v>
      </c>
      <c r="AI192" s="228"/>
      <c r="AJ192" s="394"/>
      <c r="AK192" s="397"/>
      <c r="AL192" s="390"/>
      <c r="AM192" s="6"/>
      <c r="AN192" s="383"/>
      <c r="AO192" s="6"/>
      <c r="AP192" s="2"/>
      <c r="AQ192" s="6"/>
      <c r="AR192" s="6"/>
      <c r="AV192" s="6"/>
      <c r="AW192" s="93">
        <f t="shared" si="23"/>
        <v>0</v>
      </c>
      <c r="AX192" s="98">
        <f t="shared" si="24"/>
        <v>0</v>
      </c>
      <c r="AZ192" s="6"/>
      <c r="BA192" s="5"/>
      <c r="BB192" s="5"/>
      <c r="BC192" s="5"/>
      <c r="BD192" s="5"/>
      <c r="BE192" s="5"/>
      <c r="BF192" s="5"/>
    </row>
    <row r="193" spans="1:245" ht="22.15" customHeight="1" x14ac:dyDescent="0.2">
      <c r="B193" s="182"/>
      <c r="C193" s="473"/>
      <c r="D193" s="451"/>
      <c r="E193" s="454"/>
      <c r="F193" s="357"/>
      <c r="G193" s="357"/>
      <c r="H193" s="478"/>
      <c r="I193" s="130">
        <v>12</v>
      </c>
      <c r="J193" s="129"/>
      <c r="K193" s="309"/>
      <c r="L193" s="309"/>
      <c r="M193" s="309"/>
      <c r="N193" s="309"/>
      <c r="O193" s="7"/>
      <c r="P193" s="411"/>
      <c r="Q193" s="357"/>
      <c r="R193" s="357"/>
      <c r="S193" s="7"/>
      <c r="T193" s="130">
        <v>12</v>
      </c>
      <c r="U193" s="129"/>
      <c r="V193" s="130">
        <v>12</v>
      </c>
      <c r="W193" s="151"/>
      <c r="X193" s="7"/>
      <c r="Y193" s="63" t="s">
        <v>103</v>
      </c>
      <c r="Z193" s="66"/>
      <c r="AA193" s="432" t="s">
        <v>130</v>
      </c>
      <c r="AB193" s="417" t="s">
        <v>35</v>
      </c>
      <c r="AC193" s="7"/>
      <c r="AD193" s="43" t="s">
        <v>76</v>
      </c>
      <c r="AE193" s="106">
        <v>8</v>
      </c>
      <c r="AF193" s="225"/>
      <c r="AG193" s="26" t="s">
        <v>91</v>
      </c>
      <c r="AH193" s="106">
        <v>9</v>
      </c>
      <c r="AI193" s="225"/>
      <c r="AJ193" s="391" t="s">
        <v>112</v>
      </c>
      <c r="AK193" s="398" t="s">
        <v>36</v>
      </c>
      <c r="AL193" s="347" t="s">
        <v>37</v>
      </c>
      <c r="AM193" s="6"/>
      <c r="AN193" s="383"/>
      <c r="AO193" s="6"/>
      <c r="AP193" s="2"/>
      <c r="AQ193" s="6"/>
      <c r="AR193" s="6"/>
      <c r="AV193" s="6"/>
      <c r="AW193" s="93">
        <f t="shared" si="23"/>
        <v>0</v>
      </c>
      <c r="AX193" s="98">
        <f t="shared" si="24"/>
        <v>0</v>
      </c>
      <c r="AZ193" s="6"/>
      <c r="BA193" s="5"/>
      <c r="BB193" s="5"/>
      <c r="BC193" s="5"/>
      <c r="BD193" s="5"/>
      <c r="BE193" s="5"/>
      <c r="BF193" s="5"/>
    </row>
    <row r="194" spans="1:245" ht="22.15" customHeight="1" thickBot="1" x14ac:dyDescent="0.25">
      <c r="B194" s="183"/>
      <c r="C194" s="474"/>
      <c r="D194" s="452"/>
      <c r="E194" s="455"/>
      <c r="F194" s="358"/>
      <c r="G194" s="358"/>
      <c r="H194" s="479"/>
      <c r="I194" s="184">
        <v>13</v>
      </c>
      <c r="J194" s="139"/>
      <c r="K194" s="310"/>
      <c r="L194" s="310"/>
      <c r="M194" s="310"/>
      <c r="N194" s="310"/>
      <c r="O194" s="7"/>
      <c r="P194" s="416"/>
      <c r="Q194" s="358"/>
      <c r="R194" s="358"/>
      <c r="S194" s="7"/>
      <c r="T194" s="184">
        <v>13</v>
      </c>
      <c r="U194" s="139"/>
      <c r="V194" s="184">
        <v>13</v>
      </c>
      <c r="W194" s="152"/>
      <c r="X194" s="7"/>
      <c r="Y194" s="64" t="s">
        <v>104</v>
      </c>
      <c r="Z194" s="67"/>
      <c r="AA194" s="433"/>
      <c r="AB194" s="431"/>
      <c r="AC194" s="7"/>
      <c r="AD194" s="44" t="s">
        <v>77</v>
      </c>
      <c r="AE194" s="229">
        <v>5</v>
      </c>
      <c r="AF194" s="230"/>
      <c r="AG194" s="25" t="s">
        <v>92</v>
      </c>
      <c r="AH194" s="229">
        <v>10</v>
      </c>
      <c r="AI194" s="230"/>
      <c r="AJ194" s="392"/>
      <c r="AK194" s="399"/>
      <c r="AL194" s="348"/>
      <c r="AM194" s="6"/>
      <c r="AN194" s="384"/>
      <c r="AO194" s="6"/>
      <c r="AP194" s="2"/>
      <c r="AQ194" s="6"/>
      <c r="AR194" s="6"/>
      <c r="AV194" s="6"/>
      <c r="AW194" s="93">
        <f t="shared" si="23"/>
        <v>0</v>
      </c>
      <c r="AX194" s="98">
        <f t="shared" si="24"/>
        <v>0</v>
      </c>
      <c r="AZ194" s="6"/>
      <c r="BA194" s="5"/>
      <c r="BB194" s="5"/>
      <c r="BC194" s="5"/>
      <c r="BD194" s="5"/>
      <c r="BE194" s="5"/>
      <c r="BF194" s="5"/>
    </row>
    <row r="195" spans="1:245" s="18" customFormat="1" ht="5.0999999999999996" customHeight="1" thickBot="1" x14ac:dyDescent="0.25">
      <c r="A195" s="12"/>
      <c r="B195" s="35"/>
      <c r="C195" s="177"/>
      <c r="D195" s="135"/>
      <c r="E195" s="137"/>
      <c r="F195" s="23"/>
      <c r="G195" s="23"/>
      <c r="H195" s="23"/>
      <c r="I195" s="178"/>
      <c r="J195" s="23"/>
      <c r="K195" s="11"/>
      <c r="L195" s="11"/>
      <c r="M195" s="11"/>
      <c r="N195" s="11"/>
      <c r="O195" s="7"/>
      <c r="P195" s="193"/>
      <c r="Q195" s="23"/>
      <c r="R195" s="23"/>
      <c r="S195" s="7"/>
      <c r="T195" s="178"/>
      <c r="U195" s="23"/>
      <c r="V195" s="178"/>
      <c r="W195" s="23"/>
      <c r="X195" s="7"/>
      <c r="Y195" s="13"/>
      <c r="Z195" s="34"/>
      <c r="AA195" s="15"/>
      <c r="AB195" s="14"/>
      <c r="AC195" s="7"/>
      <c r="AD195" s="10"/>
      <c r="AE195" s="210"/>
      <c r="AF195" s="211"/>
      <c r="AG195" s="10"/>
      <c r="AH195" s="210"/>
      <c r="AI195" s="211"/>
      <c r="AJ195" s="16"/>
      <c r="AK195" s="7"/>
      <c r="AL195" s="17"/>
      <c r="AM195" s="10"/>
      <c r="AN195" s="35"/>
      <c r="AO195" s="10"/>
      <c r="AQ195" s="243"/>
      <c r="AR195" s="10"/>
      <c r="AT195" s="24"/>
      <c r="AU195" s="78"/>
      <c r="AV195" s="10"/>
      <c r="AW195" s="93"/>
      <c r="AX195" s="95"/>
      <c r="AZ195" s="10"/>
      <c r="BH195" s="209"/>
    </row>
    <row r="196" spans="1:245" ht="39.950000000000003" customHeight="1" thickBot="1" x14ac:dyDescent="0.25">
      <c r="B196" s="165"/>
      <c r="C196" s="166"/>
      <c r="D196" s="465" t="s">
        <v>0</v>
      </c>
      <c r="E196" s="376" t="s">
        <v>11</v>
      </c>
      <c r="F196" s="467" t="s">
        <v>12</v>
      </c>
      <c r="G196" s="467" t="s">
        <v>10</v>
      </c>
      <c r="H196" s="467" t="s">
        <v>15</v>
      </c>
      <c r="I196" s="469" t="s">
        <v>178</v>
      </c>
      <c r="J196" s="470"/>
      <c r="K196" s="376" t="s">
        <v>2</v>
      </c>
      <c r="L196" s="376" t="s">
        <v>3</v>
      </c>
      <c r="M196" s="376" t="s">
        <v>4</v>
      </c>
      <c r="N196" s="376" t="s">
        <v>5</v>
      </c>
      <c r="O196" s="7"/>
      <c r="P196" s="376" t="s">
        <v>1</v>
      </c>
      <c r="Q196" s="368" t="s">
        <v>8</v>
      </c>
      <c r="R196" s="370" t="s">
        <v>9</v>
      </c>
      <c r="T196" s="364" t="s">
        <v>14</v>
      </c>
      <c r="U196" s="365"/>
      <c r="V196" s="378" t="s">
        <v>13</v>
      </c>
      <c r="W196" s="379"/>
      <c r="Y196" s="231" t="s">
        <v>106</v>
      </c>
      <c r="Z196" s="33"/>
      <c r="AA196" s="232" t="s">
        <v>17</v>
      </c>
      <c r="AB196" s="419" t="s">
        <v>6</v>
      </c>
      <c r="AD196" s="215" t="s">
        <v>124</v>
      </c>
      <c r="AE196" s="216"/>
      <c r="AF196" s="217"/>
      <c r="AG196" s="216"/>
      <c r="AH196" s="216"/>
      <c r="AI196" s="217"/>
      <c r="AJ196" s="216"/>
      <c r="AK196" s="216"/>
      <c r="AL196" s="218"/>
      <c r="AM196" s="2"/>
      <c r="AN196" s="62" t="s">
        <v>182</v>
      </c>
      <c r="AO196" s="2"/>
      <c r="AP196" s="508" t="s">
        <v>183</v>
      </c>
      <c r="AQ196" s="509"/>
      <c r="AR196" s="2"/>
      <c r="AV196" s="2"/>
      <c r="AW196" s="99"/>
      <c r="AX196" s="97"/>
      <c r="AZ196" s="2"/>
      <c r="BA196" s="2"/>
      <c r="BB196" s="2"/>
      <c r="BC196" s="2"/>
      <c r="BD196" s="2"/>
      <c r="BE196" s="2"/>
      <c r="BF196" s="2"/>
      <c r="IK196" s="2"/>
    </row>
    <row r="197" spans="1:245" ht="20.100000000000001" customHeight="1" thickBot="1" x14ac:dyDescent="0.25">
      <c r="B197" s="168"/>
      <c r="C197" s="169"/>
      <c r="D197" s="466"/>
      <c r="E197" s="377"/>
      <c r="F197" s="468"/>
      <c r="G197" s="468"/>
      <c r="H197" s="468"/>
      <c r="I197" s="471"/>
      <c r="J197" s="472"/>
      <c r="K197" s="377"/>
      <c r="L197" s="377"/>
      <c r="M197" s="377"/>
      <c r="N197" s="377"/>
      <c r="P197" s="377"/>
      <c r="Q197" s="369"/>
      <c r="R197" s="371"/>
      <c r="S197" s="46"/>
      <c r="T197" s="366"/>
      <c r="U197" s="367"/>
      <c r="V197" s="380"/>
      <c r="W197" s="381"/>
      <c r="X197" s="46"/>
      <c r="Y197" s="37" t="s">
        <v>105</v>
      </c>
      <c r="Z197" s="102"/>
      <c r="AA197" s="8">
        <f>SUM(Z198:Z210)</f>
        <v>0</v>
      </c>
      <c r="AB197" s="420"/>
      <c r="AC197" s="46"/>
      <c r="AD197" s="221" t="s">
        <v>131</v>
      </c>
      <c r="AE197" s="53"/>
      <c r="AF197" s="54"/>
      <c r="AG197" s="53"/>
      <c r="AH197" s="53"/>
      <c r="AI197" s="54"/>
      <c r="AJ197" s="222" t="s">
        <v>17</v>
      </c>
      <c r="AK197" s="196" t="s">
        <v>125</v>
      </c>
      <c r="AL197" s="156" t="s">
        <v>93</v>
      </c>
      <c r="AM197" s="2"/>
      <c r="AN197" s="385"/>
      <c r="AO197" s="2"/>
      <c r="AP197" s="69" t="s">
        <v>136</v>
      </c>
      <c r="AQ197" s="70">
        <v>13</v>
      </c>
      <c r="AR197" s="2"/>
      <c r="AV197" s="2"/>
      <c r="AW197" s="93"/>
      <c r="AX197" s="93"/>
      <c r="AZ197" s="2"/>
      <c r="BA197" s="2"/>
      <c r="BB197" s="2"/>
      <c r="BC197" s="2"/>
      <c r="BD197" s="2"/>
      <c r="BE197" s="2"/>
      <c r="BF197" s="2"/>
      <c r="IK197" s="2"/>
    </row>
    <row r="198" spans="1:245" ht="22.15" customHeight="1" x14ac:dyDescent="0.2">
      <c r="B198" s="91"/>
      <c r="C198" s="170"/>
      <c r="D198" s="434"/>
      <c r="E198" s="437"/>
      <c r="F198" s="362"/>
      <c r="G198" s="362"/>
      <c r="H198" s="362"/>
      <c r="I198" s="171">
        <v>1</v>
      </c>
      <c r="J198" s="141"/>
      <c r="K198" s="303"/>
      <c r="L198" s="303"/>
      <c r="M198" s="303"/>
      <c r="N198" s="303"/>
      <c r="O198" s="46"/>
      <c r="P198" s="440" t="s">
        <v>81</v>
      </c>
      <c r="Q198" s="362"/>
      <c r="R198" s="362"/>
      <c r="S198" s="7"/>
      <c r="T198" s="171">
        <v>1</v>
      </c>
      <c r="U198" s="141"/>
      <c r="V198" s="171">
        <v>1</v>
      </c>
      <c r="W198" s="145"/>
      <c r="X198" s="7"/>
      <c r="Y198" s="31" t="s">
        <v>94</v>
      </c>
      <c r="Z198" s="65"/>
      <c r="AA198" s="445" t="s">
        <v>20</v>
      </c>
      <c r="AB198" s="444" t="s">
        <v>19</v>
      </c>
      <c r="AC198" s="7"/>
      <c r="AD198" s="52" t="s">
        <v>160</v>
      </c>
      <c r="AE198" s="223">
        <v>1</v>
      </c>
      <c r="AF198" s="224"/>
      <c r="AG198" s="39" t="s">
        <v>78</v>
      </c>
      <c r="AH198" s="223">
        <v>7</v>
      </c>
      <c r="AI198" s="224"/>
      <c r="AJ198" s="393" t="s">
        <v>107</v>
      </c>
      <c r="AK198" s="396" t="s">
        <v>21</v>
      </c>
      <c r="AL198" s="389" t="s">
        <v>39</v>
      </c>
      <c r="AM198" s="6"/>
      <c r="AN198" s="386"/>
      <c r="AO198" s="6"/>
      <c r="AP198" s="49" t="s">
        <v>135</v>
      </c>
      <c r="AQ198" s="55">
        <v>26</v>
      </c>
      <c r="AR198" s="6"/>
      <c r="AV198" s="6"/>
      <c r="AW198" s="93">
        <f t="shared" ref="AW198:AW210" si="25">AE198*AF198</f>
        <v>0</v>
      </c>
      <c r="AX198" s="98">
        <f t="shared" ref="AX198:AX210" si="26">AH198*AI198</f>
        <v>0</v>
      </c>
      <c r="AZ198" s="6"/>
      <c r="BA198" s="5"/>
      <c r="BB198" s="5"/>
      <c r="BC198" s="5"/>
      <c r="BD198" s="5"/>
      <c r="BE198" s="5"/>
      <c r="BF198" s="5"/>
      <c r="BH198" s="68" t="s">
        <v>138</v>
      </c>
      <c r="BI198" s="56">
        <f>AQ201*1</f>
        <v>0</v>
      </c>
      <c r="BJ198" s="56">
        <f>BK198-BI198</f>
        <v>1</v>
      </c>
      <c r="BK198" s="240">
        <v>1</v>
      </c>
      <c r="BL198" s="240"/>
    </row>
    <row r="199" spans="1:245" ht="22.15" customHeight="1" x14ac:dyDescent="0.2">
      <c r="B199" s="172"/>
      <c r="C199" s="475" t="s">
        <v>52</v>
      </c>
      <c r="D199" s="435"/>
      <c r="E199" s="438"/>
      <c r="F199" s="360"/>
      <c r="G199" s="360"/>
      <c r="H199" s="360"/>
      <c r="I199" s="173">
        <v>2</v>
      </c>
      <c r="J199" s="142"/>
      <c r="K199" s="304"/>
      <c r="L199" s="304"/>
      <c r="M199" s="304"/>
      <c r="N199" s="304"/>
      <c r="O199" s="7"/>
      <c r="P199" s="351"/>
      <c r="Q199" s="360"/>
      <c r="R199" s="360"/>
      <c r="S199" s="7"/>
      <c r="T199" s="173">
        <v>2</v>
      </c>
      <c r="U199" s="142"/>
      <c r="V199" s="173">
        <v>2</v>
      </c>
      <c r="W199" s="146"/>
      <c r="X199" s="7"/>
      <c r="Y199" s="50" t="s">
        <v>95</v>
      </c>
      <c r="Z199" s="59"/>
      <c r="AA199" s="430"/>
      <c r="AB199" s="427"/>
      <c r="AC199" s="7"/>
      <c r="AD199" s="40" t="s">
        <v>66</v>
      </c>
      <c r="AE199" s="106">
        <v>2</v>
      </c>
      <c r="AF199" s="225"/>
      <c r="AG199" s="9" t="s">
        <v>79</v>
      </c>
      <c r="AH199" s="106">
        <v>9</v>
      </c>
      <c r="AI199" s="225"/>
      <c r="AJ199" s="394"/>
      <c r="AK199" s="397"/>
      <c r="AL199" s="390"/>
      <c r="AM199" s="6"/>
      <c r="AN199" s="386"/>
      <c r="AO199" s="6"/>
      <c r="AP199" s="49" t="s">
        <v>115</v>
      </c>
      <c r="AQ199" s="55">
        <f>AE198+AE199+AE200+AE201+AE202+AE203+AE204+AE205+AE206+AE207+AE208+AE209+AE210+AH198+AH199+AH200+AH201+AH202+AH203+AH204+AH205+AH206+AH207+AH208+AH209+AH210</f>
        <v>180</v>
      </c>
      <c r="AR199" s="6"/>
      <c r="AV199" s="6"/>
      <c r="AW199" s="93">
        <f t="shared" si="25"/>
        <v>0</v>
      </c>
      <c r="AX199" s="98">
        <f t="shared" si="26"/>
        <v>0</v>
      </c>
      <c r="AZ199" s="6"/>
      <c r="BA199" s="6"/>
      <c r="BB199" s="6"/>
      <c r="BC199" s="6"/>
      <c r="BD199" s="6"/>
      <c r="BE199" s="6"/>
      <c r="BF199" s="6"/>
      <c r="BH199" s="57" t="s">
        <v>140</v>
      </c>
      <c r="BI199" s="56">
        <f>AQ204*1</f>
        <v>0</v>
      </c>
      <c r="BJ199" s="56">
        <f>BK199-BI199</f>
        <v>1</v>
      </c>
      <c r="BK199" s="240">
        <v>1</v>
      </c>
      <c r="BL199" s="240"/>
    </row>
    <row r="200" spans="1:245" ht="22.15" customHeight="1" x14ac:dyDescent="0.2">
      <c r="B200" s="174"/>
      <c r="C200" s="475"/>
      <c r="D200" s="435"/>
      <c r="E200" s="438"/>
      <c r="F200" s="360"/>
      <c r="G200" s="360"/>
      <c r="H200" s="360"/>
      <c r="I200" s="173">
        <v>3</v>
      </c>
      <c r="J200" s="142"/>
      <c r="K200" s="304"/>
      <c r="L200" s="304"/>
      <c r="M200" s="304"/>
      <c r="N200" s="304"/>
      <c r="O200" s="7"/>
      <c r="P200" s="351"/>
      <c r="Q200" s="360"/>
      <c r="R200" s="360"/>
      <c r="S200" s="7"/>
      <c r="T200" s="173">
        <v>3</v>
      </c>
      <c r="U200" s="142"/>
      <c r="V200" s="173">
        <v>3</v>
      </c>
      <c r="W200" s="146"/>
      <c r="X200" s="7"/>
      <c r="Y200" s="63" t="s">
        <v>96</v>
      </c>
      <c r="Z200" s="61"/>
      <c r="AA200" s="423" t="s">
        <v>23</v>
      </c>
      <c r="AB200" s="417" t="s">
        <v>22</v>
      </c>
      <c r="AC200" s="7"/>
      <c r="AD200" s="41" t="s">
        <v>67</v>
      </c>
      <c r="AE200" s="226">
        <v>3</v>
      </c>
      <c r="AF200" s="224"/>
      <c r="AG200" s="38" t="s">
        <v>80</v>
      </c>
      <c r="AH200" s="226">
        <v>8</v>
      </c>
      <c r="AI200" s="224"/>
      <c r="AJ200" s="391" t="s">
        <v>108</v>
      </c>
      <c r="AK200" s="398" t="s">
        <v>24</v>
      </c>
      <c r="AL200" s="347" t="s">
        <v>25</v>
      </c>
      <c r="AM200" s="6"/>
      <c r="AN200" s="386"/>
      <c r="AO200" s="6"/>
      <c r="AP200" s="49" t="s">
        <v>116</v>
      </c>
      <c r="AQ200" s="55">
        <f>AW198+AW199+AW200+AW201+AW202+AW203+AW204+AW205+AW206+AW207+AW208+AW209+AW210+AX198+AX199+AX200+AX201+AX202+AX203+AX204+AX205+AX206+AX207+AX208+AX209+AX210</f>
        <v>0</v>
      </c>
      <c r="AR200" s="6"/>
      <c r="AV200" s="6"/>
      <c r="AW200" s="93">
        <f t="shared" si="25"/>
        <v>0</v>
      </c>
      <c r="AX200" s="98">
        <f t="shared" si="26"/>
        <v>0</v>
      </c>
      <c r="AZ200" s="6"/>
      <c r="BA200" s="6"/>
      <c r="BB200" s="6"/>
      <c r="BC200" s="6"/>
      <c r="BD200" s="6"/>
      <c r="BE200" s="6"/>
      <c r="BF200" s="6"/>
      <c r="BH200" s="58" t="s">
        <v>142</v>
      </c>
      <c r="BI200" s="56">
        <f>AQ207*1</f>
        <v>0</v>
      </c>
      <c r="BJ200" s="56">
        <f>BK200-BI200</f>
        <v>1</v>
      </c>
      <c r="BK200" s="240">
        <v>1</v>
      </c>
      <c r="BL200" s="240"/>
    </row>
    <row r="201" spans="1:245" ht="22.15" customHeight="1" x14ac:dyDescent="0.2">
      <c r="B201" s="174"/>
      <c r="C201" s="475"/>
      <c r="D201" s="435"/>
      <c r="E201" s="438"/>
      <c r="F201" s="360"/>
      <c r="G201" s="360"/>
      <c r="H201" s="360"/>
      <c r="I201" s="173">
        <v>4</v>
      </c>
      <c r="J201" s="142"/>
      <c r="K201" s="304"/>
      <c r="L201" s="304"/>
      <c r="M201" s="304"/>
      <c r="N201" s="304"/>
      <c r="O201" s="7"/>
      <c r="P201" s="351"/>
      <c r="Q201" s="360"/>
      <c r="R201" s="360"/>
      <c r="S201" s="7"/>
      <c r="T201" s="173">
        <v>4</v>
      </c>
      <c r="U201" s="142"/>
      <c r="V201" s="173">
        <v>4</v>
      </c>
      <c r="W201" s="146"/>
      <c r="X201" s="7"/>
      <c r="Y201" s="63" t="s">
        <v>97</v>
      </c>
      <c r="Z201" s="61"/>
      <c r="AA201" s="424"/>
      <c r="AB201" s="418"/>
      <c r="AC201" s="7"/>
      <c r="AD201" s="40" t="s">
        <v>68</v>
      </c>
      <c r="AE201" s="106">
        <v>4</v>
      </c>
      <c r="AF201" s="225"/>
      <c r="AG201" s="9" t="s">
        <v>83</v>
      </c>
      <c r="AH201" s="106">
        <v>9</v>
      </c>
      <c r="AI201" s="225"/>
      <c r="AJ201" s="400"/>
      <c r="AK201" s="401"/>
      <c r="AL201" s="395"/>
      <c r="AM201" s="6"/>
      <c r="AN201" s="386"/>
      <c r="AO201" s="6"/>
      <c r="AP201" s="49" t="s">
        <v>117</v>
      </c>
      <c r="AQ201" s="56">
        <f>AQ200*1/AQ199</f>
        <v>0</v>
      </c>
      <c r="AR201" s="6"/>
      <c r="AV201" s="6"/>
      <c r="AW201" s="93">
        <f t="shared" si="25"/>
        <v>0</v>
      </c>
      <c r="AX201" s="98">
        <f t="shared" si="26"/>
        <v>0</v>
      </c>
      <c r="AZ201" s="6"/>
      <c r="BA201" s="5"/>
      <c r="BB201" s="5"/>
      <c r="BC201" s="5"/>
      <c r="BD201" s="5"/>
      <c r="BE201" s="5"/>
      <c r="BF201" s="5"/>
    </row>
    <row r="202" spans="1:245" ht="22.15" customHeight="1" x14ac:dyDescent="0.2">
      <c r="B202" s="174"/>
      <c r="C202" s="475"/>
      <c r="D202" s="435"/>
      <c r="E202" s="438"/>
      <c r="F202" s="360"/>
      <c r="G202" s="360"/>
      <c r="H202" s="360"/>
      <c r="I202" s="173">
        <v>5</v>
      </c>
      <c r="J202" s="142"/>
      <c r="K202" s="305"/>
      <c r="L202" s="305"/>
      <c r="M202" s="305"/>
      <c r="N202" s="305"/>
      <c r="O202" s="7"/>
      <c r="P202" s="351"/>
      <c r="Q202" s="360"/>
      <c r="R202" s="360"/>
      <c r="S202" s="7"/>
      <c r="T202" s="173">
        <v>5</v>
      </c>
      <c r="U202" s="142"/>
      <c r="V202" s="173">
        <v>5</v>
      </c>
      <c r="W202" s="146"/>
      <c r="X202" s="7"/>
      <c r="Y202" s="50" t="s">
        <v>98</v>
      </c>
      <c r="Z202" s="60"/>
      <c r="AA202" s="428" t="s">
        <v>127</v>
      </c>
      <c r="AB202" s="425" t="s">
        <v>26</v>
      </c>
      <c r="AC202" s="7"/>
      <c r="AD202" s="41" t="s">
        <v>69</v>
      </c>
      <c r="AE202" s="226">
        <v>5</v>
      </c>
      <c r="AF202" s="224"/>
      <c r="AG202" s="38" t="s">
        <v>84</v>
      </c>
      <c r="AH202" s="226">
        <v>10</v>
      </c>
      <c r="AI202" s="224"/>
      <c r="AJ202" s="402" t="s">
        <v>109</v>
      </c>
      <c r="AK202" s="403" t="s">
        <v>27</v>
      </c>
      <c r="AL202" s="388" t="s">
        <v>28</v>
      </c>
      <c r="AM202" s="6"/>
      <c r="AN202" s="386"/>
      <c r="AO202" s="6"/>
      <c r="AP202" s="57" t="s">
        <v>118</v>
      </c>
      <c r="AQ202" s="55">
        <v>13</v>
      </c>
      <c r="AR202" s="6"/>
      <c r="AV202" s="6"/>
      <c r="AW202" s="93">
        <f t="shared" si="25"/>
        <v>0</v>
      </c>
      <c r="AX202" s="98">
        <f t="shared" si="26"/>
        <v>0</v>
      </c>
      <c r="AZ202" s="6"/>
      <c r="BA202" s="5"/>
      <c r="BB202" s="5"/>
      <c r="BC202" s="5"/>
      <c r="BD202" s="5"/>
      <c r="BE202" s="5"/>
      <c r="BF202" s="5"/>
    </row>
    <row r="203" spans="1:245" ht="22.15" customHeight="1" x14ac:dyDescent="0.2">
      <c r="B203" s="174"/>
      <c r="C203" s="475"/>
      <c r="D203" s="435"/>
      <c r="E203" s="438"/>
      <c r="F203" s="360"/>
      <c r="G203" s="360"/>
      <c r="H203" s="360"/>
      <c r="I203" s="173">
        <v>6</v>
      </c>
      <c r="J203" s="142"/>
      <c r="K203" s="305"/>
      <c r="L203" s="305"/>
      <c r="M203" s="305"/>
      <c r="N203" s="305"/>
      <c r="O203" s="7"/>
      <c r="P203" s="351"/>
      <c r="Q203" s="360"/>
      <c r="R203" s="360"/>
      <c r="S203" s="7"/>
      <c r="T203" s="173">
        <v>6</v>
      </c>
      <c r="U203" s="142"/>
      <c r="V203" s="173">
        <v>6</v>
      </c>
      <c r="W203" s="146"/>
      <c r="X203" s="7"/>
      <c r="Y203" s="50" t="s">
        <v>99</v>
      </c>
      <c r="Z203" s="60"/>
      <c r="AA203" s="429"/>
      <c r="AB203" s="426"/>
      <c r="AC203" s="7"/>
      <c r="AD203" s="40" t="s">
        <v>70</v>
      </c>
      <c r="AE203" s="106">
        <v>6</v>
      </c>
      <c r="AF203" s="225"/>
      <c r="AG203" s="26" t="s">
        <v>85</v>
      </c>
      <c r="AH203" s="106">
        <v>10</v>
      </c>
      <c r="AI203" s="225"/>
      <c r="AJ203" s="393"/>
      <c r="AK203" s="396"/>
      <c r="AL203" s="389"/>
      <c r="AM203" s="6"/>
      <c r="AN203" s="386"/>
      <c r="AO203" s="6"/>
      <c r="AP203" s="57" t="s">
        <v>120</v>
      </c>
      <c r="AQ203" s="55">
        <f>AA197*1</f>
        <v>0</v>
      </c>
      <c r="AR203" s="6"/>
      <c r="AV203" s="6"/>
      <c r="AW203" s="93">
        <f t="shared" si="25"/>
        <v>0</v>
      </c>
      <c r="AX203" s="98">
        <f t="shared" si="26"/>
        <v>0</v>
      </c>
      <c r="AZ203" s="6"/>
      <c r="BA203" s="5"/>
      <c r="BB203" s="5"/>
      <c r="BC203" s="5"/>
      <c r="BD203" s="5"/>
      <c r="BE203" s="5"/>
      <c r="BF203" s="5"/>
    </row>
    <row r="204" spans="1:245" ht="22.15" customHeight="1" x14ac:dyDescent="0.2">
      <c r="B204" s="174"/>
      <c r="C204" s="475"/>
      <c r="D204" s="435"/>
      <c r="E204" s="438"/>
      <c r="F204" s="360"/>
      <c r="G204" s="360"/>
      <c r="H204" s="360"/>
      <c r="I204" s="173">
        <v>7</v>
      </c>
      <c r="J204" s="142"/>
      <c r="K204" s="305"/>
      <c r="L204" s="305"/>
      <c r="M204" s="305"/>
      <c r="N204" s="305"/>
      <c r="O204" s="7"/>
      <c r="P204" s="441"/>
      <c r="Q204" s="363"/>
      <c r="R204" s="363"/>
      <c r="S204" s="7"/>
      <c r="T204" s="173">
        <v>7</v>
      </c>
      <c r="U204" s="142"/>
      <c r="V204" s="173">
        <v>7</v>
      </c>
      <c r="W204" s="146"/>
      <c r="X204" s="7"/>
      <c r="Y204" s="51" t="s">
        <v>122</v>
      </c>
      <c r="Z204" s="60"/>
      <c r="AA204" s="430"/>
      <c r="AB204" s="427"/>
      <c r="AC204" s="7"/>
      <c r="AD204" s="47" t="s">
        <v>71</v>
      </c>
      <c r="AE204" s="226">
        <v>7</v>
      </c>
      <c r="AF204" s="227"/>
      <c r="AG204" s="48" t="s">
        <v>86</v>
      </c>
      <c r="AH204" s="226">
        <v>10</v>
      </c>
      <c r="AI204" s="227"/>
      <c r="AJ204" s="394"/>
      <c r="AK204" s="397"/>
      <c r="AL204" s="390"/>
      <c r="AM204" s="6"/>
      <c r="AN204" s="386"/>
      <c r="AO204" s="6"/>
      <c r="AP204" s="57" t="s">
        <v>121</v>
      </c>
      <c r="AQ204" s="56">
        <f>AQ203*1/AQ202</f>
        <v>0</v>
      </c>
      <c r="AR204" s="6"/>
      <c r="AV204" s="6"/>
      <c r="AW204" s="93">
        <f t="shared" si="25"/>
        <v>0</v>
      </c>
      <c r="AX204" s="98">
        <f t="shared" si="26"/>
        <v>0</v>
      </c>
      <c r="AZ204" s="6"/>
      <c r="BA204" s="5"/>
      <c r="BB204" s="5"/>
      <c r="BC204" s="5"/>
      <c r="BD204" s="5"/>
      <c r="BE204" s="5"/>
      <c r="BF204" s="5"/>
    </row>
    <row r="205" spans="1:245" ht="22.15" customHeight="1" x14ac:dyDescent="0.2">
      <c r="B205" s="174"/>
      <c r="C205" s="475"/>
      <c r="D205" s="435"/>
      <c r="E205" s="438"/>
      <c r="F205" s="360"/>
      <c r="G205" s="360"/>
      <c r="H205" s="360"/>
      <c r="I205" s="173">
        <v>8</v>
      </c>
      <c r="J205" s="142"/>
      <c r="K205" s="305"/>
      <c r="L205" s="305"/>
      <c r="M205" s="305"/>
      <c r="N205" s="305"/>
      <c r="O205" s="7"/>
      <c r="P205" s="350" t="s">
        <v>82</v>
      </c>
      <c r="Q205" s="359"/>
      <c r="R205" s="359"/>
      <c r="S205" s="7"/>
      <c r="T205" s="173">
        <v>8</v>
      </c>
      <c r="U205" s="142"/>
      <c r="V205" s="173">
        <v>8</v>
      </c>
      <c r="W205" s="147"/>
      <c r="X205" s="7"/>
      <c r="Y205" s="63" t="s">
        <v>123</v>
      </c>
      <c r="Z205" s="61"/>
      <c r="AA205" s="447" t="s">
        <v>128</v>
      </c>
      <c r="AB205" s="446" t="s">
        <v>29</v>
      </c>
      <c r="AC205" s="7"/>
      <c r="AD205" s="40" t="s">
        <v>72</v>
      </c>
      <c r="AE205" s="106">
        <v>7</v>
      </c>
      <c r="AF205" s="225"/>
      <c r="AG205" s="26" t="s">
        <v>87</v>
      </c>
      <c r="AH205" s="106">
        <v>7</v>
      </c>
      <c r="AI205" s="225"/>
      <c r="AJ205" s="391" t="s">
        <v>110</v>
      </c>
      <c r="AK205" s="398" t="s">
        <v>30</v>
      </c>
      <c r="AL205" s="347" t="s">
        <v>31</v>
      </c>
      <c r="AM205" s="6"/>
      <c r="AN205" s="386"/>
      <c r="AO205" s="6"/>
      <c r="AP205" s="58" t="s">
        <v>113</v>
      </c>
      <c r="AQ205" s="244">
        <f>AQ199*13</f>
        <v>2340</v>
      </c>
      <c r="AR205" s="6"/>
      <c r="AV205" s="6"/>
      <c r="AW205" s="93">
        <f t="shared" si="25"/>
        <v>0</v>
      </c>
      <c r="AX205" s="98">
        <f t="shared" si="26"/>
        <v>0</v>
      </c>
      <c r="AZ205" s="6"/>
      <c r="BA205" s="5"/>
      <c r="BB205" s="5"/>
      <c r="BC205" s="5"/>
      <c r="BD205" s="5"/>
      <c r="BE205" s="5"/>
      <c r="BF205" s="5"/>
    </row>
    <row r="206" spans="1:245" ht="22.15" customHeight="1" x14ac:dyDescent="0.2">
      <c r="B206" s="174"/>
      <c r="C206" s="475"/>
      <c r="D206" s="435"/>
      <c r="E206" s="438"/>
      <c r="F206" s="360"/>
      <c r="G206" s="360"/>
      <c r="H206" s="360"/>
      <c r="I206" s="173">
        <v>9</v>
      </c>
      <c r="J206" s="142"/>
      <c r="K206" s="305"/>
      <c r="L206" s="305"/>
      <c r="M206" s="305"/>
      <c r="N206" s="305"/>
      <c r="O206" s="7"/>
      <c r="P206" s="351"/>
      <c r="Q206" s="360"/>
      <c r="R206" s="360"/>
      <c r="S206" s="7"/>
      <c r="T206" s="173">
        <v>9</v>
      </c>
      <c r="U206" s="142"/>
      <c r="V206" s="173">
        <v>9</v>
      </c>
      <c r="W206" s="147"/>
      <c r="X206" s="7"/>
      <c r="Y206" s="63" t="s">
        <v>100</v>
      </c>
      <c r="Z206" s="61"/>
      <c r="AA206" s="424"/>
      <c r="AB206" s="418"/>
      <c r="AC206" s="7"/>
      <c r="AD206" s="41" t="s">
        <v>73</v>
      </c>
      <c r="AE206" s="226">
        <v>8</v>
      </c>
      <c r="AF206" s="224"/>
      <c r="AG206" s="38" t="s">
        <v>88</v>
      </c>
      <c r="AH206" s="226">
        <v>5</v>
      </c>
      <c r="AI206" s="224"/>
      <c r="AJ206" s="400"/>
      <c r="AK206" s="401"/>
      <c r="AL206" s="395"/>
      <c r="AM206" s="6"/>
      <c r="AN206" s="386"/>
      <c r="AO206" s="6"/>
      <c r="AP206" s="58" t="s">
        <v>114</v>
      </c>
      <c r="AQ206" s="244">
        <f>AQ200*AA197</f>
        <v>0</v>
      </c>
      <c r="AR206" s="6"/>
      <c r="AV206" s="6"/>
      <c r="AW206" s="93">
        <f t="shared" si="25"/>
        <v>0</v>
      </c>
      <c r="AX206" s="98">
        <f t="shared" si="26"/>
        <v>0</v>
      </c>
      <c r="AZ206" s="6"/>
      <c r="BA206" s="5"/>
      <c r="BB206" s="5"/>
      <c r="BC206" s="5"/>
      <c r="BD206" s="5"/>
      <c r="BE206" s="5"/>
      <c r="BF206" s="5"/>
    </row>
    <row r="207" spans="1:245" ht="22.15" customHeight="1" thickBot="1" x14ac:dyDescent="0.25">
      <c r="B207" s="174"/>
      <c r="C207" s="475"/>
      <c r="D207" s="435"/>
      <c r="E207" s="438"/>
      <c r="F207" s="360"/>
      <c r="G207" s="360"/>
      <c r="H207" s="360"/>
      <c r="I207" s="173">
        <v>10</v>
      </c>
      <c r="J207" s="142"/>
      <c r="K207" s="305"/>
      <c r="L207" s="305"/>
      <c r="M207" s="305"/>
      <c r="N207" s="305"/>
      <c r="O207" s="7"/>
      <c r="P207" s="351"/>
      <c r="Q207" s="360"/>
      <c r="R207" s="360"/>
      <c r="S207" s="7"/>
      <c r="T207" s="173">
        <v>10</v>
      </c>
      <c r="U207" s="142"/>
      <c r="V207" s="173">
        <v>10</v>
      </c>
      <c r="W207" s="147"/>
      <c r="X207" s="7"/>
      <c r="Y207" s="50" t="s">
        <v>101</v>
      </c>
      <c r="Z207" s="60"/>
      <c r="AA207" s="428" t="s">
        <v>129</v>
      </c>
      <c r="AB207" s="425" t="s">
        <v>32</v>
      </c>
      <c r="AC207" s="7"/>
      <c r="AD207" s="40" t="s">
        <v>74</v>
      </c>
      <c r="AE207" s="106">
        <v>8</v>
      </c>
      <c r="AF207" s="225"/>
      <c r="AG207" s="26" t="s">
        <v>89</v>
      </c>
      <c r="AH207" s="106">
        <v>7</v>
      </c>
      <c r="AI207" s="225"/>
      <c r="AJ207" s="393" t="s">
        <v>111</v>
      </c>
      <c r="AK207" s="396" t="s">
        <v>33</v>
      </c>
      <c r="AL207" s="389" t="s">
        <v>34</v>
      </c>
      <c r="AM207" s="6"/>
      <c r="AN207" s="386"/>
      <c r="AO207" s="6"/>
      <c r="AP207" s="237" t="s">
        <v>119</v>
      </c>
      <c r="AQ207" s="238">
        <f>AQ206*1/AQ205</f>
        <v>0</v>
      </c>
      <c r="AR207" s="6"/>
      <c r="AV207" s="6"/>
      <c r="AW207" s="93">
        <f t="shared" si="25"/>
        <v>0</v>
      </c>
      <c r="AX207" s="98">
        <f t="shared" si="26"/>
        <v>0</v>
      </c>
      <c r="AZ207" s="6"/>
      <c r="BA207" s="5"/>
      <c r="BB207" s="5"/>
      <c r="BC207" s="5"/>
      <c r="BD207" s="5"/>
      <c r="BE207" s="5"/>
      <c r="BF207" s="5"/>
    </row>
    <row r="208" spans="1:245" ht="22.15" customHeight="1" x14ac:dyDescent="0.2">
      <c r="B208" s="174"/>
      <c r="C208" s="475"/>
      <c r="D208" s="435"/>
      <c r="E208" s="438"/>
      <c r="F208" s="360"/>
      <c r="G208" s="360"/>
      <c r="H208" s="360"/>
      <c r="I208" s="173">
        <v>11</v>
      </c>
      <c r="J208" s="142"/>
      <c r="K208" s="305"/>
      <c r="L208" s="305"/>
      <c r="M208" s="305"/>
      <c r="N208" s="305"/>
      <c r="O208" s="7"/>
      <c r="P208" s="351"/>
      <c r="Q208" s="360"/>
      <c r="R208" s="360"/>
      <c r="S208" s="7"/>
      <c r="T208" s="173">
        <v>11</v>
      </c>
      <c r="U208" s="142"/>
      <c r="V208" s="173">
        <v>11</v>
      </c>
      <c r="W208" s="147"/>
      <c r="X208" s="7"/>
      <c r="Y208" s="50" t="s">
        <v>102</v>
      </c>
      <c r="Z208" s="60"/>
      <c r="AA208" s="430"/>
      <c r="AB208" s="427"/>
      <c r="AC208" s="7"/>
      <c r="AD208" s="42" t="s">
        <v>75</v>
      </c>
      <c r="AE208" s="226">
        <v>9</v>
      </c>
      <c r="AF208" s="228"/>
      <c r="AG208" s="38" t="s">
        <v>90</v>
      </c>
      <c r="AH208" s="226">
        <v>6</v>
      </c>
      <c r="AI208" s="228"/>
      <c r="AJ208" s="394"/>
      <c r="AK208" s="397"/>
      <c r="AL208" s="390"/>
      <c r="AM208" s="6"/>
      <c r="AN208" s="386"/>
      <c r="AO208" s="6"/>
      <c r="AP208" s="2"/>
      <c r="AQ208" s="6"/>
      <c r="AR208" s="6"/>
      <c r="AV208" s="6"/>
      <c r="AW208" s="93">
        <f t="shared" si="25"/>
        <v>0</v>
      </c>
      <c r="AX208" s="98">
        <f t="shared" si="26"/>
        <v>0</v>
      </c>
      <c r="AZ208" s="6"/>
      <c r="BA208" s="5"/>
      <c r="BB208" s="5"/>
      <c r="BC208" s="5"/>
      <c r="BD208" s="5"/>
      <c r="BE208" s="5"/>
      <c r="BF208" s="5"/>
    </row>
    <row r="209" spans="1:245" ht="22.15" customHeight="1" x14ac:dyDescent="0.2">
      <c r="B209" s="174"/>
      <c r="C209" s="475"/>
      <c r="D209" s="435"/>
      <c r="E209" s="438"/>
      <c r="F209" s="360"/>
      <c r="G209" s="360"/>
      <c r="H209" s="360"/>
      <c r="I209" s="173">
        <v>12</v>
      </c>
      <c r="J209" s="142"/>
      <c r="K209" s="305"/>
      <c r="L209" s="305"/>
      <c r="M209" s="305"/>
      <c r="N209" s="305"/>
      <c r="O209" s="7"/>
      <c r="P209" s="351"/>
      <c r="Q209" s="360"/>
      <c r="R209" s="360"/>
      <c r="S209" s="7"/>
      <c r="T209" s="173">
        <v>12</v>
      </c>
      <c r="U209" s="142"/>
      <c r="V209" s="173">
        <v>12</v>
      </c>
      <c r="W209" s="147"/>
      <c r="X209" s="7"/>
      <c r="Y209" s="63" t="s">
        <v>103</v>
      </c>
      <c r="Z209" s="66"/>
      <c r="AA209" s="432" t="s">
        <v>130</v>
      </c>
      <c r="AB209" s="417" t="s">
        <v>35</v>
      </c>
      <c r="AC209" s="7"/>
      <c r="AD209" s="43" t="s">
        <v>76</v>
      </c>
      <c r="AE209" s="106">
        <v>8</v>
      </c>
      <c r="AF209" s="225"/>
      <c r="AG209" s="26" t="s">
        <v>91</v>
      </c>
      <c r="AH209" s="106">
        <v>9</v>
      </c>
      <c r="AI209" s="225"/>
      <c r="AJ209" s="391" t="s">
        <v>112</v>
      </c>
      <c r="AK209" s="398" t="s">
        <v>36</v>
      </c>
      <c r="AL209" s="347" t="s">
        <v>37</v>
      </c>
      <c r="AM209" s="6"/>
      <c r="AN209" s="386"/>
      <c r="AO209" s="6"/>
      <c r="AP209" s="2"/>
      <c r="AQ209" s="6"/>
      <c r="AR209" s="6"/>
      <c r="AV209" s="6"/>
      <c r="AW209" s="93">
        <f t="shared" si="25"/>
        <v>0</v>
      </c>
      <c r="AX209" s="98">
        <f t="shared" si="26"/>
        <v>0</v>
      </c>
      <c r="AZ209" s="6"/>
      <c r="BA209" s="5"/>
      <c r="BB209" s="5"/>
      <c r="BC209" s="5"/>
      <c r="BD209" s="5"/>
      <c r="BE209" s="5"/>
      <c r="BF209" s="5"/>
    </row>
    <row r="210" spans="1:245" ht="22.15" customHeight="1" thickBot="1" x14ac:dyDescent="0.25">
      <c r="B210" s="175"/>
      <c r="C210" s="476"/>
      <c r="D210" s="436"/>
      <c r="E210" s="439"/>
      <c r="F210" s="361"/>
      <c r="G210" s="361"/>
      <c r="H210" s="361"/>
      <c r="I210" s="176">
        <v>13</v>
      </c>
      <c r="J210" s="143"/>
      <c r="K210" s="306"/>
      <c r="L210" s="306"/>
      <c r="M210" s="306"/>
      <c r="N210" s="306"/>
      <c r="O210" s="7"/>
      <c r="P210" s="352"/>
      <c r="Q210" s="361"/>
      <c r="R210" s="361"/>
      <c r="S210" s="7"/>
      <c r="T210" s="176">
        <v>13</v>
      </c>
      <c r="U210" s="143"/>
      <c r="V210" s="176">
        <v>13</v>
      </c>
      <c r="W210" s="148"/>
      <c r="X210" s="7"/>
      <c r="Y210" s="64" t="s">
        <v>104</v>
      </c>
      <c r="Z210" s="67"/>
      <c r="AA210" s="433"/>
      <c r="AB210" s="431"/>
      <c r="AC210" s="7"/>
      <c r="AD210" s="44" t="s">
        <v>77</v>
      </c>
      <c r="AE210" s="229">
        <v>5</v>
      </c>
      <c r="AF210" s="230"/>
      <c r="AG210" s="25" t="s">
        <v>92</v>
      </c>
      <c r="AH210" s="229">
        <v>10</v>
      </c>
      <c r="AI210" s="230"/>
      <c r="AJ210" s="392"/>
      <c r="AK210" s="399"/>
      <c r="AL210" s="348"/>
      <c r="AM210" s="6"/>
      <c r="AN210" s="387"/>
      <c r="AO210" s="6"/>
      <c r="AP210" s="2"/>
      <c r="AQ210" s="6"/>
      <c r="AR210" s="6"/>
      <c r="AV210" s="6"/>
      <c r="AW210" s="93">
        <f t="shared" si="25"/>
        <v>0</v>
      </c>
      <c r="AX210" s="98">
        <f t="shared" si="26"/>
        <v>0</v>
      </c>
      <c r="AZ210" s="6"/>
      <c r="BA210" s="5"/>
      <c r="BB210" s="5"/>
      <c r="BC210" s="5"/>
      <c r="BD210" s="5"/>
      <c r="BE210" s="5"/>
      <c r="BF210" s="5"/>
    </row>
    <row r="211" spans="1:245" s="18" customFormat="1" ht="5.0999999999999996" customHeight="1" thickBot="1" x14ac:dyDescent="0.25">
      <c r="A211" s="12"/>
      <c r="B211" s="35"/>
      <c r="C211" s="177"/>
      <c r="D211" s="135"/>
      <c r="E211" s="137"/>
      <c r="F211" s="23"/>
      <c r="G211" s="23"/>
      <c r="H211" s="23"/>
      <c r="I211" s="178"/>
      <c r="J211" s="23"/>
      <c r="K211" s="11"/>
      <c r="L211" s="11"/>
      <c r="M211" s="11"/>
      <c r="N211" s="11"/>
      <c r="O211" s="7"/>
      <c r="P211" s="193"/>
      <c r="Q211" s="23"/>
      <c r="R211" s="23"/>
      <c r="S211" s="7"/>
      <c r="T211" s="178"/>
      <c r="U211" s="23"/>
      <c r="V211" s="178"/>
      <c r="W211" s="23"/>
      <c r="X211" s="7"/>
      <c r="Y211" s="13"/>
      <c r="Z211" s="34"/>
      <c r="AA211" s="15"/>
      <c r="AB211" s="14"/>
      <c r="AC211" s="7"/>
      <c r="AD211" s="10"/>
      <c r="AE211" s="210"/>
      <c r="AF211" s="211"/>
      <c r="AG211" s="10"/>
      <c r="AH211" s="210"/>
      <c r="AI211" s="211"/>
      <c r="AJ211" s="16"/>
      <c r="AK211" s="7"/>
      <c r="AL211" s="17"/>
      <c r="AM211" s="10"/>
      <c r="AN211" s="35"/>
      <c r="AO211" s="10"/>
      <c r="AQ211" s="243"/>
      <c r="AR211" s="10"/>
      <c r="AT211" s="24"/>
      <c r="AU211" s="78"/>
      <c r="AV211" s="10"/>
      <c r="AW211" s="93"/>
      <c r="AX211" s="95"/>
      <c r="AZ211" s="10"/>
      <c r="BH211" s="209"/>
    </row>
    <row r="212" spans="1:245" ht="39.950000000000003" customHeight="1" thickBot="1" x14ac:dyDescent="0.25">
      <c r="B212" s="165"/>
      <c r="C212" s="166"/>
      <c r="D212" s="465" t="s">
        <v>0</v>
      </c>
      <c r="E212" s="376" t="s">
        <v>11</v>
      </c>
      <c r="F212" s="467" t="s">
        <v>12</v>
      </c>
      <c r="G212" s="467" t="s">
        <v>10</v>
      </c>
      <c r="H212" s="467" t="s">
        <v>15</v>
      </c>
      <c r="I212" s="469" t="s">
        <v>178</v>
      </c>
      <c r="J212" s="470"/>
      <c r="K212" s="376" t="s">
        <v>2</v>
      </c>
      <c r="L212" s="376" t="s">
        <v>3</v>
      </c>
      <c r="M212" s="376" t="s">
        <v>4</v>
      </c>
      <c r="N212" s="376" t="s">
        <v>5</v>
      </c>
      <c r="O212" s="7"/>
      <c r="P212" s="376" t="s">
        <v>1</v>
      </c>
      <c r="Q212" s="368" t="s">
        <v>8</v>
      </c>
      <c r="R212" s="370" t="s">
        <v>9</v>
      </c>
      <c r="T212" s="364" t="s">
        <v>14</v>
      </c>
      <c r="U212" s="365"/>
      <c r="V212" s="378" t="s">
        <v>13</v>
      </c>
      <c r="W212" s="379"/>
      <c r="Y212" s="231" t="s">
        <v>106</v>
      </c>
      <c r="Z212" s="33"/>
      <c r="AA212" s="232" t="s">
        <v>17</v>
      </c>
      <c r="AB212" s="419" t="s">
        <v>6</v>
      </c>
      <c r="AD212" s="215" t="s">
        <v>124</v>
      </c>
      <c r="AE212" s="216"/>
      <c r="AF212" s="217"/>
      <c r="AG212" s="216"/>
      <c r="AH212" s="216"/>
      <c r="AI212" s="217"/>
      <c r="AJ212" s="216"/>
      <c r="AK212" s="216"/>
      <c r="AL212" s="218"/>
      <c r="AM212" s="2"/>
      <c r="AN212" s="62" t="s">
        <v>182</v>
      </c>
      <c r="AO212" s="2"/>
      <c r="AP212" s="508" t="s">
        <v>183</v>
      </c>
      <c r="AQ212" s="509"/>
      <c r="AR212" s="2"/>
      <c r="AV212" s="2"/>
      <c r="AW212" s="99"/>
      <c r="AX212" s="97"/>
      <c r="AZ212" s="2"/>
      <c r="BA212" s="2"/>
      <c r="BB212" s="2"/>
      <c r="BC212" s="2"/>
      <c r="BD212" s="2"/>
      <c r="BE212" s="2"/>
      <c r="BF212" s="2"/>
      <c r="IK212" s="2"/>
    </row>
    <row r="213" spans="1:245" ht="20.100000000000001" customHeight="1" thickBot="1" x14ac:dyDescent="0.25">
      <c r="B213" s="168"/>
      <c r="C213" s="169"/>
      <c r="D213" s="466"/>
      <c r="E213" s="377"/>
      <c r="F213" s="468"/>
      <c r="G213" s="468"/>
      <c r="H213" s="468"/>
      <c r="I213" s="471"/>
      <c r="J213" s="472"/>
      <c r="K213" s="377"/>
      <c r="L213" s="377"/>
      <c r="M213" s="377"/>
      <c r="N213" s="377"/>
      <c r="P213" s="377"/>
      <c r="Q213" s="369"/>
      <c r="R213" s="371"/>
      <c r="S213" s="46"/>
      <c r="T213" s="366"/>
      <c r="U213" s="367"/>
      <c r="V213" s="380"/>
      <c r="W213" s="381"/>
      <c r="X213" s="46"/>
      <c r="Y213" s="37" t="s">
        <v>105</v>
      </c>
      <c r="Z213" s="102"/>
      <c r="AA213" s="8">
        <f>SUM(Z214:Z226)</f>
        <v>0</v>
      </c>
      <c r="AB213" s="420"/>
      <c r="AC213" s="46"/>
      <c r="AD213" s="221" t="s">
        <v>131</v>
      </c>
      <c r="AE213" s="53"/>
      <c r="AF213" s="54"/>
      <c r="AG213" s="53"/>
      <c r="AH213" s="53"/>
      <c r="AI213" s="54"/>
      <c r="AJ213" s="222" t="s">
        <v>17</v>
      </c>
      <c r="AK213" s="196" t="s">
        <v>125</v>
      </c>
      <c r="AL213" s="156" t="s">
        <v>93</v>
      </c>
      <c r="AM213" s="2"/>
      <c r="AN213" s="382"/>
      <c r="AO213" s="2"/>
      <c r="AP213" s="69" t="s">
        <v>136</v>
      </c>
      <c r="AQ213" s="70">
        <v>14</v>
      </c>
      <c r="AR213" s="2"/>
      <c r="AV213" s="2"/>
      <c r="AW213" s="93"/>
      <c r="AX213" s="93"/>
      <c r="AZ213" s="2"/>
      <c r="BA213" s="2"/>
      <c r="BB213" s="2"/>
      <c r="BC213" s="2"/>
      <c r="BD213" s="2"/>
      <c r="BE213" s="2"/>
      <c r="BF213" s="2"/>
      <c r="IK213" s="2"/>
    </row>
    <row r="214" spans="1:245" ht="22.15" customHeight="1" x14ac:dyDescent="0.2">
      <c r="B214" s="91"/>
      <c r="C214" s="179"/>
      <c r="D214" s="450"/>
      <c r="E214" s="453"/>
      <c r="F214" s="413"/>
      <c r="G214" s="413"/>
      <c r="H214" s="477"/>
      <c r="I214" s="180">
        <v>1</v>
      </c>
      <c r="J214" s="138"/>
      <c r="K214" s="307"/>
      <c r="L214" s="307"/>
      <c r="M214" s="307"/>
      <c r="N214" s="307"/>
      <c r="O214" s="46"/>
      <c r="P214" s="410" t="s">
        <v>81</v>
      </c>
      <c r="Q214" s="413"/>
      <c r="R214" s="413"/>
      <c r="S214" s="7"/>
      <c r="T214" s="180">
        <v>1</v>
      </c>
      <c r="U214" s="138"/>
      <c r="V214" s="180">
        <v>1</v>
      </c>
      <c r="W214" s="149"/>
      <c r="X214" s="7"/>
      <c r="Y214" s="31" t="s">
        <v>94</v>
      </c>
      <c r="Z214" s="65"/>
      <c r="AA214" s="445" t="s">
        <v>20</v>
      </c>
      <c r="AB214" s="444" t="s">
        <v>19</v>
      </c>
      <c r="AC214" s="7"/>
      <c r="AD214" s="52" t="s">
        <v>160</v>
      </c>
      <c r="AE214" s="223">
        <v>1</v>
      </c>
      <c r="AF214" s="224"/>
      <c r="AG214" s="39" t="s">
        <v>78</v>
      </c>
      <c r="AH214" s="223">
        <v>7</v>
      </c>
      <c r="AI214" s="224"/>
      <c r="AJ214" s="393" t="s">
        <v>107</v>
      </c>
      <c r="AK214" s="396" t="s">
        <v>21</v>
      </c>
      <c r="AL214" s="389" t="s">
        <v>39</v>
      </c>
      <c r="AM214" s="6"/>
      <c r="AN214" s="383"/>
      <c r="AO214" s="6"/>
      <c r="AP214" s="49" t="s">
        <v>135</v>
      </c>
      <c r="AQ214" s="55">
        <v>26</v>
      </c>
      <c r="AR214" s="6"/>
      <c r="AV214" s="6"/>
      <c r="AW214" s="93">
        <f t="shared" ref="AW214:AW226" si="27">AE214*AF214</f>
        <v>0</v>
      </c>
      <c r="AX214" s="98">
        <f t="shared" ref="AX214:AX226" si="28">AH214*AI214</f>
        <v>0</v>
      </c>
      <c r="AZ214" s="6"/>
      <c r="BA214" s="6"/>
      <c r="BB214" s="6"/>
      <c r="BC214" s="6"/>
      <c r="BD214" s="6"/>
      <c r="BE214" s="6"/>
      <c r="BF214" s="6"/>
      <c r="BH214" s="68" t="s">
        <v>138</v>
      </c>
      <c r="BI214" s="56">
        <f>AQ217*1</f>
        <v>0</v>
      </c>
      <c r="BJ214" s="56">
        <f>BK214-BI214</f>
        <v>1</v>
      </c>
      <c r="BK214" s="240">
        <v>1</v>
      </c>
      <c r="BL214" s="240"/>
    </row>
    <row r="215" spans="1:245" ht="22.15" customHeight="1" x14ac:dyDescent="0.2">
      <c r="B215" s="181"/>
      <c r="C215" s="473" t="s">
        <v>53</v>
      </c>
      <c r="D215" s="451"/>
      <c r="E215" s="454"/>
      <c r="F215" s="357"/>
      <c r="G215" s="357"/>
      <c r="H215" s="478"/>
      <c r="I215" s="130">
        <v>2</v>
      </c>
      <c r="J215" s="129"/>
      <c r="K215" s="308"/>
      <c r="L215" s="308"/>
      <c r="M215" s="308"/>
      <c r="N215" s="308"/>
      <c r="O215" s="7"/>
      <c r="P215" s="411"/>
      <c r="Q215" s="357"/>
      <c r="R215" s="357"/>
      <c r="S215" s="7"/>
      <c r="T215" s="130">
        <v>2</v>
      </c>
      <c r="U215" s="129"/>
      <c r="V215" s="130">
        <v>2</v>
      </c>
      <c r="W215" s="150"/>
      <c r="X215" s="7"/>
      <c r="Y215" s="50" t="s">
        <v>95</v>
      </c>
      <c r="Z215" s="59"/>
      <c r="AA215" s="430"/>
      <c r="AB215" s="427"/>
      <c r="AC215" s="7"/>
      <c r="AD215" s="40" t="s">
        <v>66</v>
      </c>
      <c r="AE215" s="106">
        <v>2</v>
      </c>
      <c r="AF215" s="225"/>
      <c r="AG215" s="9" t="s">
        <v>79</v>
      </c>
      <c r="AH215" s="106">
        <v>9</v>
      </c>
      <c r="AI215" s="225"/>
      <c r="AJ215" s="394"/>
      <c r="AK215" s="397"/>
      <c r="AL215" s="390"/>
      <c r="AM215" s="6"/>
      <c r="AN215" s="383"/>
      <c r="AO215" s="6"/>
      <c r="AP215" s="49" t="s">
        <v>115</v>
      </c>
      <c r="AQ215" s="55">
        <f>AE214+AE215+AE216+AE217+AE218+AE219+AE220+AE221+AE222+AE223+AE224+AE225+AE226+AH214+AH215+AH216+AH217+AH218+AH219+AH220+AH221+AH222+AH223+AH224+AH225+AH226</f>
        <v>180</v>
      </c>
      <c r="AR215" s="6"/>
      <c r="AV215" s="6"/>
      <c r="AW215" s="93">
        <f t="shared" si="27"/>
        <v>0</v>
      </c>
      <c r="AX215" s="98">
        <f t="shared" si="28"/>
        <v>0</v>
      </c>
      <c r="AZ215" s="6"/>
      <c r="BA215" s="6"/>
      <c r="BB215" s="6"/>
      <c r="BC215" s="6"/>
      <c r="BD215" s="6"/>
      <c r="BE215" s="6"/>
      <c r="BF215" s="6"/>
      <c r="BH215" s="57" t="s">
        <v>140</v>
      </c>
      <c r="BI215" s="56">
        <f>AQ220*1</f>
        <v>0</v>
      </c>
      <c r="BJ215" s="56">
        <f>BK215-BI215</f>
        <v>1</v>
      </c>
      <c r="BK215" s="240">
        <v>1</v>
      </c>
      <c r="BL215" s="240"/>
    </row>
    <row r="216" spans="1:245" ht="22.15" customHeight="1" x14ac:dyDescent="0.2">
      <c r="B216" s="182"/>
      <c r="C216" s="473"/>
      <c r="D216" s="451"/>
      <c r="E216" s="454"/>
      <c r="F216" s="357"/>
      <c r="G216" s="357"/>
      <c r="H216" s="478"/>
      <c r="I216" s="130">
        <v>3</v>
      </c>
      <c r="J216" s="129"/>
      <c r="K216" s="308"/>
      <c r="L216" s="308"/>
      <c r="M216" s="308"/>
      <c r="N216" s="308"/>
      <c r="O216" s="7"/>
      <c r="P216" s="411"/>
      <c r="Q216" s="357"/>
      <c r="R216" s="357"/>
      <c r="S216" s="7"/>
      <c r="T216" s="130">
        <v>3</v>
      </c>
      <c r="U216" s="129"/>
      <c r="V216" s="130">
        <v>3</v>
      </c>
      <c r="W216" s="151"/>
      <c r="X216" s="7"/>
      <c r="Y216" s="63" t="s">
        <v>96</v>
      </c>
      <c r="Z216" s="61"/>
      <c r="AA216" s="423" t="s">
        <v>23</v>
      </c>
      <c r="AB216" s="417" t="s">
        <v>22</v>
      </c>
      <c r="AC216" s="7"/>
      <c r="AD216" s="41" t="s">
        <v>67</v>
      </c>
      <c r="AE216" s="226">
        <v>3</v>
      </c>
      <c r="AF216" s="224"/>
      <c r="AG216" s="38" t="s">
        <v>80</v>
      </c>
      <c r="AH216" s="226">
        <v>8</v>
      </c>
      <c r="AI216" s="224"/>
      <c r="AJ216" s="391" t="s">
        <v>108</v>
      </c>
      <c r="AK216" s="398" t="s">
        <v>24</v>
      </c>
      <c r="AL216" s="347" t="s">
        <v>25</v>
      </c>
      <c r="AM216" s="6"/>
      <c r="AN216" s="383"/>
      <c r="AO216" s="6"/>
      <c r="AP216" s="49" t="s">
        <v>116</v>
      </c>
      <c r="AQ216" s="55">
        <f>AW214+AW215+AW216+AW217+AW218+AW219+AW220+AW221+AW222+AW223+AW224+AW225+AW226+AX214+AX215+AX216+AX217+AX218+AX219+AX220+AX221+AX222+AX223+AX224+AX225+AX226</f>
        <v>0</v>
      </c>
      <c r="AR216" s="6"/>
      <c r="AV216" s="6"/>
      <c r="AW216" s="93">
        <f t="shared" si="27"/>
        <v>0</v>
      </c>
      <c r="AX216" s="98">
        <f t="shared" si="28"/>
        <v>0</v>
      </c>
      <c r="AZ216" s="6"/>
      <c r="BA216" s="6"/>
      <c r="BB216" s="6"/>
      <c r="BC216" s="6"/>
      <c r="BD216" s="6"/>
      <c r="BE216" s="6"/>
      <c r="BF216" s="6"/>
      <c r="BH216" s="58" t="s">
        <v>142</v>
      </c>
      <c r="BI216" s="56">
        <f>AQ223*1</f>
        <v>0</v>
      </c>
      <c r="BJ216" s="56">
        <f>BK216-BI216</f>
        <v>1</v>
      </c>
      <c r="BK216" s="240">
        <v>1</v>
      </c>
      <c r="BL216" s="240"/>
    </row>
    <row r="217" spans="1:245" ht="22.15" customHeight="1" x14ac:dyDescent="0.2">
      <c r="B217" s="182"/>
      <c r="C217" s="473"/>
      <c r="D217" s="451"/>
      <c r="E217" s="454"/>
      <c r="F217" s="357"/>
      <c r="G217" s="357"/>
      <c r="H217" s="478"/>
      <c r="I217" s="130">
        <v>4</v>
      </c>
      <c r="J217" s="129"/>
      <c r="K217" s="308"/>
      <c r="L217" s="308"/>
      <c r="M217" s="308"/>
      <c r="N217" s="308"/>
      <c r="O217" s="7"/>
      <c r="P217" s="411"/>
      <c r="Q217" s="357"/>
      <c r="R217" s="357"/>
      <c r="S217" s="7"/>
      <c r="T217" s="130">
        <v>4</v>
      </c>
      <c r="U217" s="129"/>
      <c r="V217" s="130">
        <v>4</v>
      </c>
      <c r="W217" s="150"/>
      <c r="X217" s="7"/>
      <c r="Y217" s="63" t="s">
        <v>97</v>
      </c>
      <c r="Z217" s="61"/>
      <c r="AA217" s="424"/>
      <c r="AB217" s="418"/>
      <c r="AC217" s="7"/>
      <c r="AD217" s="40" t="s">
        <v>68</v>
      </c>
      <c r="AE217" s="106">
        <v>4</v>
      </c>
      <c r="AF217" s="225"/>
      <c r="AG217" s="9" t="s">
        <v>83</v>
      </c>
      <c r="AH217" s="106">
        <v>9</v>
      </c>
      <c r="AI217" s="225"/>
      <c r="AJ217" s="400"/>
      <c r="AK217" s="401"/>
      <c r="AL217" s="395"/>
      <c r="AM217" s="6"/>
      <c r="AN217" s="383"/>
      <c r="AO217" s="6"/>
      <c r="AP217" s="49" t="s">
        <v>117</v>
      </c>
      <c r="AQ217" s="56">
        <f>AQ216*1/AQ215</f>
        <v>0</v>
      </c>
      <c r="AR217" s="6"/>
      <c r="AV217" s="6"/>
      <c r="AW217" s="93">
        <f t="shared" si="27"/>
        <v>0</v>
      </c>
      <c r="AX217" s="98">
        <f t="shared" si="28"/>
        <v>0</v>
      </c>
      <c r="AZ217" s="6"/>
      <c r="BA217" s="5"/>
      <c r="BB217" s="5"/>
      <c r="BC217" s="5"/>
      <c r="BD217" s="5"/>
      <c r="BE217" s="5"/>
      <c r="BF217" s="5"/>
    </row>
    <row r="218" spans="1:245" ht="22.15" customHeight="1" x14ac:dyDescent="0.2">
      <c r="B218" s="182"/>
      <c r="C218" s="473"/>
      <c r="D218" s="451"/>
      <c r="E218" s="454"/>
      <c r="F218" s="357"/>
      <c r="G218" s="357"/>
      <c r="H218" s="478"/>
      <c r="I218" s="130">
        <v>5</v>
      </c>
      <c r="J218" s="129"/>
      <c r="K218" s="309"/>
      <c r="L218" s="309"/>
      <c r="M218" s="309"/>
      <c r="N218" s="309"/>
      <c r="O218" s="7"/>
      <c r="P218" s="411"/>
      <c r="Q218" s="357"/>
      <c r="R218" s="357"/>
      <c r="S218" s="7"/>
      <c r="T218" s="130">
        <v>5</v>
      </c>
      <c r="U218" s="129"/>
      <c r="V218" s="130">
        <v>5</v>
      </c>
      <c r="W218" s="150"/>
      <c r="X218" s="7"/>
      <c r="Y218" s="50" t="s">
        <v>98</v>
      </c>
      <c r="Z218" s="60"/>
      <c r="AA218" s="428" t="s">
        <v>127</v>
      </c>
      <c r="AB218" s="425" t="s">
        <v>26</v>
      </c>
      <c r="AC218" s="7"/>
      <c r="AD218" s="41" t="s">
        <v>69</v>
      </c>
      <c r="AE218" s="226">
        <v>5</v>
      </c>
      <c r="AF218" s="224"/>
      <c r="AG218" s="38" t="s">
        <v>84</v>
      </c>
      <c r="AH218" s="226">
        <v>10</v>
      </c>
      <c r="AI218" s="224"/>
      <c r="AJ218" s="402" t="s">
        <v>109</v>
      </c>
      <c r="AK218" s="403" t="s">
        <v>27</v>
      </c>
      <c r="AL218" s="388" t="s">
        <v>28</v>
      </c>
      <c r="AM218" s="6"/>
      <c r="AN218" s="383"/>
      <c r="AO218" s="6"/>
      <c r="AP218" s="57" t="s">
        <v>118</v>
      </c>
      <c r="AQ218" s="55">
        <v>13</v>
      </c>
      <c r="AR218" s="6"/>
      <c r="AV218" s="6"/>
      <c r="AW218" s="93">
        <f t="shared" si="27"/>
        <v>0</v>
      </c>
      <c r="AX218" s="98">
        <f t="shared" si="28"/>
        <v>0</v>
      </c>
      <c r="AZ218" s="6"/>
      <c r="BA218" s="5"/>
      <c r="BB218" s="5"/>
      <c r="BC218" s="5"/>
      <c r="BD218" s="5"/>
      <c r="BE218" s="5"/>
      <c r="BF218" s="5"/>
    </row>
    <row r="219" spans="1:245" ht="22.15" customHeight="1" x14ac:dyDescent="0.2">
      <c r="B219" s="182"/>
      <c r="C219" s="473"/>
      <c r="D219" s="451"/>
      <c r="E219" s="454"/>
      <c r="F219" s="357"/>
      <c r="G219" s="357"/>
      <c r="H219" s="478"/>
      <c r="I219" s="130">
        <v>6</v>
      </c>
      <c r="J219" s="129"/>
      <c r="K219" s="309"/>
      <c r="L219" s="309"/>
      <c r="M219" s="309"/>
      <c r="N219" s="309"/>
      <c r="O219" s="7"/>
      <c r="P219" s="411"/>
      <c r="Q219" s="357"/>
      <c r="R219" s="357"/>
      <c r="S219" s="7"/>
      <c r="T219" s="130">
        <v>6</v>
      </c>
      <c r="U219" s="129"/>
      <c r="V219" s="130">
        <v>6</v>
      </c>
      <c r="W219" s="150"/>
      <c r="X219" s="7"/>
      <c r="Y219" s="50" t="s">
        <v>99</v>
      </c>
      <c r="Z219" s="60"/>
      <c r="AA219" s="429"/>
      <c r="AB219" s="426"/>
      <c r="AC219" s="7"/>
      <c r="AD219" s="40" t="s">
        <v>70</v>
      </c>
      <c r="AE219" s="106">
        <v>6</v>
      </c>
      <c r="AF219" s="225"/>
      <c r="AG219" s="26" t="s">
        <v>85</v>
      </c>
      <c r="AH219" s="106">
        <v>10</v>
      </c>
      <c r="AI219" s="225"/>
      <c r="AJ219" s="393"/>
      <c r="AK219" s="396"/>
      <c r="AL219" s="389"/>
      <c r="AM219" s="6"/>
      <c r="AN219" s="383"/>
      <c r="AO219" s="6"/>
      <c r="AP219" s="57" t="s">
        <v>120</v>
      </c>
      <c r="AQ219" s="55">
        <f>AA213*1</f>
        <v>0</v>
      </c>
      <c r="AR219" s="6"/>
      <c r="AV219" s="6"/>
      <c r="AW219" s="93">
        <f t="shared" si="27"/>
        <v>0</v>
      </c>
      <c r="AX219" s="98">
        <f t="shared" si="28"/>
        <v>0</v>
      </c>
      <c r="AZ219" s="6"/>
      <c r="BA219" s="5"/>
      <c r="BB219" s="5"/>
      <c r="BC219" s="5"/>
      <c r="BD219" s="5"/>
      <c r="BE219" s="5"/>
      <c r="BF219" s="5"/>
    </row>
    <row r="220" spans="1:245" ht="22.15" customHeight="1" x14ac:dyDescent="0.2">
      <c r="B220" s="182"/>
      <c r="C220" s="473"/>
      <c r="D220" s="451"/>
      <c r="E220" s="454"/>
      <c r="F220" s="357"/>
      <c r="G220" s="357"/>
      <c r="H220" s="478"/>
      <c r="I220" s="130">
        <v>7</v>
      </c>
      <c r="J220" s="129"/>
      <c r="K220" s="309"/>
      <c r="L220" s="309"/>
      <c r="M220" s="309"/>
      <c r="N220" s="309"/>
      <c r="O220" s="7"/>
      <c r="P220" s="412"/>
      <c r="Q220" s="414"/>
      <c r="R220" s="414"/>
      <c r="S220" s="7"/>
      <c r="T220" s="130">
        <v>7</v>
      </c>
      <c r="U220" s="129"/>
      <c r="V220" s="130">
        <v>7</v>
      </c>
      <c r="W220" s="150"/>
      <c r="X220" s="7"/>
      <c r="Y220" s="51" t="s">
        <v>122</v>
      </c>
      <c r="Z220" s="60"/>
      <c r="AA220" s="430"/>
      <c r="AB220" s="427"/>
      <c r="AC220" s="7"/>
      <c r="AD220" s="47" t="s">
        <v>71</v>
      </c>
      <c r="AE220" s="226">
        <v>7</v>
      </c>
      <c r="AF220" s="227"/>
      <c r="AG220" s="48" t="s">
        <v>86</v>
      </c>
      <c r="AH220" s="226">
        <v>10</v>
      </c>
      <c r="AI220" s="227"/>
      <c r="AJ220" s="394"/>
      <c r="AK220" s="397"/>
      <c r="AL220" s="390"/>
      <c r="AM220" s="6"/>
      <c r="AN220" s="383"/>
      <c r="AO220" s="6"/>
      <c r="AP220" s="57" t="s">
        <v>121</v>
      </c>
      <c r="AQ220" s="56">
        <f>AQ219*1/AQ218</f>
        <v>0</v>
      </c>
      <c r="AR220" s="6"/>
      <c r="AV220" s="6"/>
      <c r="AW220" s="93">
        <f t="shared" si="27"/>
        <v>0</v>
      </c>
      <c r="AX220" s="98">
        <f t="shared" si="28"/>
        <v>0</v>
      </c>
      <c r="AZ220" s="6"/>
      <c r="BA220" s="5"/>
      <c r="BB220" s="5"/>
      <c r="BC220" s="5"/>
      <c r="BD220" s="5"/>
      <c r="BE220" s="5"/>
      <c r="BF220" s="5"/>
    </row>
    <row r="221" spans="1:245" ht="22.15" customHeight="1" x14ac:dyDescent="0.2">
      <c r="B221" s="182"/>
      <c r="C221" s="473"/>
      <c r="D221" s="451"/>
      <c r="E221" s="454"/>
      <c r="F221" s="357"/>
      <c r="G221" s="357"/>
      <c r="H221" s="478"/>
      <c r="I221" s="130">
        <v>8</v>
      </c>
      <c r="J221" s="129"/>
      <c r="K221" s="309"/>
      <c r="L221" s="309"/>
      <c r="M221" s="309"/>
      <c r="N221" s="309"/>
      <c r="O221" s="7"/>
      <c r="P221" s="415" t="s">
        <v>82</v>
      </c>
      <c r="Q221" s="356"/>
      <c r="R221" s="356"/>
      <c r="S221" s="7"/>
      <c r="T221" s="130">
        <v>8</v>
      </c>
      <c r="U221" s="129"/>
      <c r="V221" s="130">
        <v>8</v>
      </c>
      <c r="W221" s="150"/>
      <c r="X221" s="7"/>
      <c r="Y221" s="63" t="s">
        <v>123</v>
      </c>
      <c r="Z221" s="61"/>
      <c r="AA221" s="447" t="s">
        <v>128</v>
      </c>
      <c r="AB221" s="446" t="s">
        <v>29</v>
      </c>
      <c r="AC221" s="7"/>
      <c r="AD221" s="40" t="s">
        <v>72</v>
      </c>
      <c r="AE221" s="106">
        <v>7</v>
      </c>
      <c r="AF221" s="225"/>
      <c r="AG221" s="26" t="s">
        <v>87</v>
      </c>
      <c r="AH221" s="106">
        <v>7</v>
      </c>
      <c r="AI221" s="225"/>
      <c r="AJ221" s="391" t="s">
        <v>110</v>
      </c>
      <c r="AK221" s="398" t="s">
        <v>30</v>
      </c>
      <c r="AL221" s="347" t="s">
        <v>31</v>
      </c>
      <c r="AM221" s="6"/>
      <c r="AN221" s="383"/>
      <c r="AO221" s="6"/>
      <c r="AP221" s="58" t="s">
        <v>113</v>
      </c>
      <c r="AQ221" s="244">
        <f>AQ215*13</f>
        <v>2340</v>
      </c>
      <c r="AR221" s="6"/>
      <c r="AV221" s="6"/>
      <c r="AW221" s="93">
        <f t="shared" si="27"/>
        <v>0</v>
      </c>
      <c r="AX221" s="98">
        <f t="shared" si="28"/>
        <v>0</v>
      </c>
      <c r="AZ221" s="6"/>
      <c r="BA221" s="5"/>
      <c r="BB221" s="5"/>
      <c r="BC221" s="5"/>
      <c r="BD221" s="5"/>
      <c r="BE221" s="5"/>
      <c r="BF221" s="5"/>
    </row>
    <row r="222" spans="1:245" ht="22.15" customHeight="1" x14ac:dyDescent="0.2">
      <c r="B222" s="182"/>
      <c r="C222" s="473"/>
      <c r="D222" s="451"/>
      <c r="E222" s="454"/>
      <c r="F222" s="357"/>
      <c r="G222" s="357"/>
      <c r="H222" s="478"/>
      <c r="I222" s="130">
        <v>9</v>
      </c>
      <c r="J222" s="129"/>
      <c r="K222" s="309"/>
      <c r="L222" s="309"/>
      <c r="M222" s="309"/>
      <c r="N222" s="309"/>
      <c r="O222" s="7"/>
      <c r="P222" s="411"/>
      <c r="Q222" s="357"/>
      <c r="R222" s="357"/>
      <c r="S222" s="7"/>
      <c r="T222" s="130">
        <v>9</v>
      </c>
      <c r="U222" s="129"/>
      <c r="V222" s="130">
        <v>9</v>
      </c>
      <c r="W222" s="151"/>
      <c r="X222" s="7"/>
      <c r="Y222" s="63" t="s">
        <v>100</v>
      </c>
      <c r="Z222" s="61"/>
      <c r="AA222" s="424"/>
      <c r="AB222" s="418"/>
      <c r="AC222" s="7"/>
      <c r="AD222" s="41" t="s">
        <v>73</v>
      </c>
      <c r="AE222" s="226">
        <v>8</v>
      </c>
      <c r="AF222" s="224"/>
      <c r="AG222" s="38" t="s">
        <v>88</v>
      </c>
      <c r="AH222" s="226">
        <v>5</v>
      </c>
      <c r="AI222" s="224"/>
      <c r="AJ222" s="400"/>
      <c r="AK222" s="401"/>
      <c r="AL222" s="395"/>
      <c r="AM222" s="6"/>
      <c r="AN222" s="383"/>
      <c r="AO222" s="6"/>
      <c r="AP222" s="58" t="s">
        <v>114</v>
      </c>
      <c r="AQ222" s="244">
        <f>AQ216*AA213</f>
        <v>0</v>
      </c>
      <c r="AR222" s="6"/>
      <c r="AV222" s="6"/>
      <c r="AW222" s="93">
        <f t="shared" si="27"/>
        <v>0</v>
      </c>
      <c r="AX222" s="98">
        <f t="shared" si="28"/>
        <v>0</v>
      </c>
      <c r="AZ222" s="6"/>
      <c r="BA222" s="5"/>
      <c r="BB222" s="5"/>
      <c r="BC222" s="5"/>
      <c r="BD222" s="5"/>
      <c r="BE222" s="5"/>
      <c r="BF222" s="5"/>
    </row>
    <row r="223" spans="1:245" ht="22.15" customHeight="1" thickBot="1" x14ac:dyDescent="0.25">
      <c r="B223" s="182"/>
      <c r="C223" s="473"/>
      <c r="D223" s="451"/>
      <c r="E223" s="454"/>
      <c r="F223" s="357"/>
      <c r="G223" s="357"/>
      <c r="H223" s="478"/>
      <c r="I223" s="130">
        <v>10</v>
      </c>
      <c r="J223" s="129"/>
      <c r="K223" s="309"/>
      <c r="L223" s="309"/>
      <c r="M223" s="309"/>
      <c r="N223" s="309"/>
      <c r="O223" s="7"/>
      <c r="P223" s="411"/>
      <c r="Q223" s="357"/>
      <c r="R223" s="357"/>
      <c r="S223" s="7"/>
      <c r="T223" s="130">
        <v>10</v>
      </c>
      <c r="U223" s="129"/>
      <c r="V223" s="130">
        <v>10</v>
      </c>
      <c r="W223" s="151"/>
      <c r="X223" s="7"/>
      <c r="Y223" s="50" t="s">
        <v>101</v>
      </c>
      <c r="Z223" s="60"/>
      <c r="AA223" s="428" t="s">
        <v>129</v>
      </c>
      <c r="AB223" s="425" t="s">
        <v>32</v>
      </c>
      <c r="AC223" s="7"/>
      <c r="AD223" s="40" t="s">
        <v>74</v>
      </c>
      <c r="AE223" s="106">
        <v>8</v>
      </c>
      <c r="AF223" s="225"/>
      <c r="AG223" s="26" t="s">
        <v>89</v>
      </c>
      <c r="AH223" s="106">
        <v>7</v>
      </c>
      <c r="AI223" s="225"/>
      <c r="AJ223" s="393" t="s">
        <v>111</v>
      </c>
      <c r="AK223" s="396" t="s">
        <v>33</v>
      </c>
      <c r="AL223" s="389" t="s">
        <v>34</v>
      </c>
      <c r="AM223" s="6"/>
      <c r="AN223" s="383"/>
      <c r="AO223" s="6"/>
      <c r="AP223" s="237" t="s">
        <v>119</v>
      </c>
      <c r="AQ223" s="238">
        <f>AQ222*1/AQ221</f>
        <v>0</v>
      </c>
      <c r="AR223" s="6"/>
      <c r="AV223" s="6"/>
      <c r="AW223" s="93">
        <f t="shared" si="27"/>
        <v>0</v>
      </c>
      <c r="AX223" s="98">
        <f t="shared" si="28"/>
        <v>0</v>
      </c>
      <c r="AZ223" s="6"/>
      <c r="BA223" s="5"/>
      <c r="BB223" s="5"/>
      <c r="BC223" s="5"/>
      <c r="BD223" s="5"/>
      <c r="BE223" s="5"/>
      <c r="BF223" s="5"/>
    </row>
    <row r="224" spans="1:245" ht="22.15" customHeight="1" x14ac:dyDescent="0.2">
      <c r="B224" s="182"/>
      <c r="C224" s="473"/>
      <c r="D224" s="451"/>
      <c r="E224" s="454"/>
      <c r="F224" s="357"/>
      <c r="G224" s="357"/>
      <c r="H224" s="478"/>
      <c r="I224" s="130">
        <v>11</v>
      </c>
      <c r="J224" s="129"/>
      <c r="K224" s="309"/>
      <c r="L224" s="309"/>
      <c r="M224" s="309"/>
      <c r="N224" s="309"/>
      <c r="O224" s="7"/>
      <c r="P224" s="411"/>
      <c r="Q224" s="357"/>
      <c r="R224" s="357"/>
      <c r="S224" s="7"/>
      <c r="T224" s="130">
        <v>11</v>
      </c>
      <c r="U224" s="129"/>
      <c r="V224" s="130">
        <v>11</v>
      </c>
      <c r="W224" s="151"/>
      <c r="X224" s="7"/>
      <c r="Y224" s="50" t="s">
        <v>102</v>
      </c>
      <c r="Z224" s="60"/>
      <c r="AA224" s="430"/>
      <c r="AB224" s="427"/>
      <c r="AC224" s="7"/>
      <c r="AD224" s="42" t="s">
        <v>75</v>
      </c>
      <c r="AE224" s="226">
        <v>9</v>
      </c>
      <c r="AF224" s="228"/>
      <c r="AG224" s="38" t="s">
        <v>90</v>
      </c>
      <c r="AH224" s="226">
        <v>6</v>
      </c>
      <c r="AI224" s="228"/>
      <c r="AJ224" s="394"/>
      <c r="AK224" s="397"/>
      <c r="AL224" s="390"/>
      <c r="AM224" s="6"/>
      <c r="AN224" s="383"/>
      <c r="AO224" s="6"/>
      <c r="AP224" s="2"/>
      <c r="AQ224" s="6"/>
      <c r="AR224" s="6"/>
      <c r="AV224" s="6"/>
      <c r="AW224" s="93">
        <f t="shared" si="27"/>
        <v>0</v>
      </c>
      <c r="AX224" s="98">
        <f t="shared" si="28"/>
        <v>0</v>
      </c>
      <c r="AZ224" s="6"/>
      <c r="BA224" s="5"/>
      <c r="BB224" s="5"/>
      <c r="BC224" s="5"/>
      <c r="BD224" s="5"/>
      <c r="BE224" s="5"/>
      <c r="BF224" s="5"/>
    </row>
    <row r="225" spans="1:245" ht="22.15" customHeight="1" x14ac:dyDescent="0.2">
      <c r="B225" s="182"/>
      <c r="C225" s="473"/>
      <c r="D225" s="451"/>
      <c r="E225" s="454"/>
      <c r="F225" s="357"/>
      <c r="G225" s="357"/>
      <c r="H225" s="478"/>
      <c r="I225" s="130">
        <v>12</v>
      </c>
      <c r="J225" s="129"/>
      <c r="K225" s="309"/>
      <c r="L225" s="309"/>
      <c r="M225" s="309"/>
      <c r="N225" s="309"/>
      <c r="O225" s="7"/>
      <c r="P225" s="411"/>
      <c r="Q225" s="357"/>
      <c r="R225" s="357"/>
      <c r="S225" s="7"/>
      <c r="T225" s="130">
        <v>12</v>
      </c>
      <c r="U225" s="129"/>
      <c r="V225" s="130">
        <v>12</v>
      </c>
      <c r="W225" s="151"/>
      <c r="X225" s="7"/>
      <c r="Y225" s="63" t="s">
        <v>103</v>
      </c>
      <c r="Z225" s="66"/>
      <c r="AA225" s="432" t="s">
        <v>130</v>
      </c>
      <c r="AB225" s="417" t="s">
        <v>35</v>
      </c>
      <c r="AC225" s="7"/>
      <c r="AD225" s="43" t="s">
        <v>76</v>
      </c>
      <c r="AE225" s="106">
        <v>8</v>
      </c>
      <c r="AF225" s="225"/>
      <c r="AG225" s="26" t="s">
        <v>91</v>
      </c>
      <c r="AH225" s="106">
        <v>9</v>
      </c>
      <c r="AI225" s="225"/>
      <c r="AJ225" s="391" t="s">
        <v>112</v>
      </c>
      <c r="AK225" s="398" t="s">
        <v>36</v>
      </c>
      <c r="AL225" s="347" t="s">
        <v>37</v>
      </c>
      <c r="AM225" s="6"/>
      <c r="AN225" s="383"/>
      <c r="AO225" s="6"/>
      <c r="AP225" s="2"/>
      <c r="AQ225" s="6"/>
      <c r="AR225" s="6"/>
      <c r="AV225" s="6"/>
      <c r="AW225" s="93">
        <f t="shared" si="27"/>
        <v>0</v>
      </c>
      <c r="AX225" s="98">
        <f t="shared" si="28"/>
        <v>0</v>
      </c>
      <c r="AZ225" s="6"/>
      <c r="BA225" s="5"/>
      <c r="BB225" s="5"/>
      <c r="BC225" s="5"/>
      <c r="BD225" s="5"/>
      <c r="BE225" s="5"/>
      <c r="BF225" s="5"/>
    </row>
    <row r="226" spans="1:245" ht="22.15" customHeight="1" thickBot="1" x14ac:dyDescent="0.25">
      <c r="B226" s="183"/>
      <c r="C226" s="474"/>
      <c r="D226" s="452"/>
      <c r="E226" s="455"/>
      <c r="F226" s="358"/>
      <c r="G226" s="358"/>
      <c r="H226" s="479"/>
      <c r="I226" s="184">
        <v>13</v>
      </c>
      <c r="J226" s="139"/>
      <c r="K226" s="310"/>
      <c r="L226" s="310"/>
      <c r="M226" s="310"/>
      <c r="N226" s="310"/>
      <c r="O226" s="7"/>
      <c r="P226" s="416"/>
      <c r="Q226" s="358"/>
      <c r="R226" s="358"/>
      <c r="S226" s="7"/>
      <c r="T226" s="184">
        <v>13</v>
      </c>
      <c r="U226" s="139"/>
      <c r="V226" s="184">
        <v>13</v>
      </c>
      <c r="W226" s="152"/>
      <c r="X226" s="7"/>
      <c r="Y226" s="64" t="s">
        <v>104</v>
      </c>
      <c r="Z226" s="67"/>
      <c r="AA226" s="433"/>
      <c r="AB226" s="431"/>
      <c r="AC226" s="7"/>
      <c r="AD226" s="44" t="s">
        <v>77</v>
      </c>
      <c r="AE226" s="229">
        <v>5</v>
      </c>
      <c r="AF226" s="230"/>
      <c r="AG226" s="25" t="s">
        <v>92</v>
      </c>
      <c r="AH226" s="229">
        <v>10</v>
      </c>
      <c r="AI226" s="230"/>
      <c r="AJ226" s="392"/>
      <c r="AK226" s="399"/>
      <c r="AL226" s="348"/>
      <c r="AM226" s="6"/>
      <c r="AN226" s="384"/>
      <c r="AO226" s="6"/>
      <c r="AP226" s="2"/>
      <c r="AQ226" s="6"/>
      <c r="AR226" s="6"/>
      <c r="AV226" s="6"/>
      <c r="AW226" s="93">
        <f t="shared" si="27"/>
        <v>0</v>
      </c>
      <c r="AX226" s="98">
        <f t="shared" si="28"/>
        <v>0</v>
      </c>
      <c r="AZ226" s="6"/>
      <c r="BA226" s="5"/>
      <c r="BB226" s="5"/>
      <c r="BC226" s="5"/>
      <c r="BD226" s="5"/>
      <c r="BE226" s="5"/>
      <c r="BF226" s="5"/>
    </row>
    <row r="227" spans="1:245" s="18" customFormat="1" ht="5.0999999999999996" customHeight="1" thickBot="1" x14ac:dyDescent="0.25">
      <c r="A227" s="12"/>
      <c r="B227" s="35"/>
      <c r="C227" s="177"/>
      <c r="D227" s="135"/>
      <c r="E227" s="137"/>
      <c r="F227" s="23"/>
      <c r="G227" s="23"/>
      <c r="H227" s="23"/>
      <c r="I227" s="178"/>
      <c r="J227" s="23"/>
      <c r="K227" s="11"/>
      <c r="L227" s="11"/>
      <c r="M227" s="11"/>
      <c r="N227" s="11"/>
      <c r="O227" s="7"/>
      <c r="P227" s="193"/>
      <c r="Q227" s="23"/>
      <c r="R227" s="23"/>
      <c r="S227" s="7"/>
      <c r="T227" s="178"/>
      <c r="U227" s="23"/>
      <c r="V227" s="178"/>
      <c r="W227" s="23"/>
      <c r="X227" s="7"/>
      <c r="Y227" s="13"/>
      <c r="Z227" s="34"/>
      <c r="AA227" s="15"/>
      <c r="AB227" s="14"/>
      <c r="AC227" s="7"/>
      <c r="AD227" s="10"/>
      <c r="AE227" s="210"/>
      <c r="AF227" s="211"/>
      <c r="AG227" s="10"/>
      <c r="AH227" s="210"/>
      <c r="AI227" s="211"/>
      <c r="AJ227" s="16"/>
      <c r="AK227" s="7"/>
      <c r="AL227" s="17"/>
      <c r="AM227" s="10"/>
      <c r="AN227" s="35"/>
      <c r="AO227" s="10"/>
      <c r="AQ227" s="243"/>
      <c r="AR227" s="10"/>
      <c r="AT227" s="24"/>
      <c r="AU227" s="78"/>
      <c r="AV227" s="10"/>
      <c r="AW227" s="93"/>
      <c r="AX227" s="95"/>
      <c r="AZ227" s="10"/>
      <c r="BH227" s="209"/>
    </row>
    <row r="228" spans="1:245" ht="39.950000000000003" customHeight="1" thickBot="1" x14ac:dyDescent="0.25">
      <c r="B228" s="165"/>
      <c r="C228" s="166"/>
      <c r="D228" s="465" t="s">
        <v>0</v>
      </c>
      <c r="E228" s="376" t="s">
        <v>11</v>
      </c>
      <c r="F228" s="467" t="s">
        <v>12</v>
      </c>
      <c r="G228" s="467" t="s">
        <v>10</v>
      </c>
      <c r="H228" s="467" t="s">
        <v>15</v>
      </c>
      <c r="I228" s="469" t="s">
        <v>178</v>
      </c>
      <c r="J228" s="470"/>
      <c r="K228" s="376" t="s">
        <v>2</v>
      </c>
      <c r="L228" s="376" t="s">
        <v>3</v>
      </c>
      <c r="M228" s="376" t="s">
        <v>4</v>
      </c>
      <c r="N228" s="376" t="s">
        <v>5</v>
      </c>
      <c r="O228" s="7"/>
      <c r="P228" s="376" t="s">
        <v>1</v>
      </c>
      <c r="Q228" s="368" t="s">
        <v>8</v>
      </c>
      <c r="R228" s="370" t="s">
        <v>9</v>
      </c>
      <c r="T228" s="364" t="s">
        <v>14</v>
      </c>
      <c r="U228" s="365"/>
      <c r="V228" s="378" t="s">
        <v>13</v>
      </c>
      <c r="W228" s="379"/>
      <c r="Y228" s="231" t="s">
        <v>106</v>
      </c>
      <c r="Z228" s="33"/>
      <c r="AA228" s="232" t="s">
        <v>17</v>
      </c>
      <c r="AB228" s="419" t="s">
        <v>6</v>
      </c>
      <c r="AD228" s="215" t="s">
        <v>124</v>
      </c>
      <c r="AE228" s="216"/>
      <c r="AF228" s="217"/>
      <c r="AG228" s="216"/>
      <c r="AH228" s="216"/>
      <c r="AI228" s="217"/>
      <c r="AJ228" s="216"/>
      <c r="AK228" s="216"/>
      <c r="AL228" s="218"/>
      <c r="AM228" s="2"/>
      <c r="AN228" s="62" t="s">
        <v>182</v>
      </c>
      <c r="AO228" s="2"/>
      <c r="AP228" s="508" t="s">
        <v>183</v>
      </c>
      <c r="AQ228" s="509"/>
      <c r="AR228" s="2"/>
      <c r="AV228" s="2"/>
      <c r="AW228" s="99"/>
      <c r="AX228" s="97"/>
      <c r="AZ228" s="2"/>
      <c r="BA228" s="2"/>
      <c r="BB228" s="2"/>
      <c r="BC228" s="2"/>
      <c r="BD228" s="2"/>
      <c r="BE228" s="2"/>
      <c r="BF228" s="2"/>
      <c r="IK228" s="2"/>
    </row>
    <row r="229" spans="1:245" ht="20.100000000000001" customHeight="1" thickBot="1" x14ac:dyDescent="0.25">
      <c r="B229" s="168"/>
      <c r="C229" s="169"/>
      <c r="D229" s="466"/>
      <c r="E229" s="377"/>
      <c r="F229" s="468"/>
      <c r="G229" s="468"/>
      <c r="H229" s="468"/>
      <c r="I229" s="471"/>
      <c r="J229" s="472"/>
      <c r="K229" s="377"/>
      <c r="L229" s="377"/>
      <c r="M229" s="377"/>
      <c r="N229" s="377"/>
      <c r="P229" s="377"/>
      <c r="Q229" s="369"/>
      <c r="R229" s="371"/>
      <c r="S229" s="46"/>
      <c r="T229" s="366"/>
      <c r="U229" s="367"/>
      <c r="V229" s="380"/>
      <c r="W229" s="381"/>
      <c r="X229" s="46"/>
      <c r="Y229" s="37" t="s">
        <v>105</v>
      </c>
      <c r="Z229" s="102"/>
      <c r="AA229" s="8">
        <f>SUM(Z230:Z242)</f>
        <v>0</v>
      </c>
      <c r="AB229" s="420"/>
      <c r="AC229" s="46"/>
      <c r="AD229" s="221" t="s">
        <v>131</v>
      </c>
      <c r="AE229" s="53"/>
      <c r="AF229" s="54"/>
      <c r="AG229" s="53"/>
      <c r="AH229" s="53"/>
      <c r="AI229" s="54"/>
      <c r="AJ229" s="222" t="s">
        <v>17</v>
      </c>
      <c r="AK229" s="196" t="s">
        <v>125</v>
      </c>
      <c r="AL229" s="156" t="s">
        <v>93</v>
      </c>
      <c r="AM229" s="2"/>
      <c r="AN229" s="385"/>
      <c r="AO229" s="2"/>
      <c r="AP229" s="69" t="s">
        <v>136</v>
      </c>
      <c r="AQ229" s="70">
        <v>15</v>
      </c>
      <c r="AR229" s="2"/>
      <c r="AV229" s="2"/>
      <c r="AW229" s="93"/>
      <c r="AX229" s="93"/>
      <c r="AZ229" s="2"/>
      <c r="BA229" s="2"/>
      <c r="BB229" s="2"/>
      <c r="BC229" s="2"/>
      <c r="BD229" s="2"/>
      <c r="BE229" s="2"/>
      <c r="BF229" s="2"/>
      <c r="IK229" s="2"/>
    </row>
    <row r="230" spans="1:245" ht="22.15" customHeight="1" x14ac:dyDescent="0.2">
      <c r="B230" s="91"/>
      <c r="C230" s="170"/>
      <c r="D230" s="434"/>
      <c r="E230" s="437"/>
      <c r="F230" s="362"/>
      <c r="G230" s="362"/>
      <c r="H230" s="362"/>
      <c r="I230" s="171">
        <v>1</v>
      </c>
      <c r="J230" s="141"/>
      <c r="K230" s="303"/>
      <c r="L230" s="303"/>
      <c r="M230" s="303"/>
      <c r="N230" s="303"/>
      <c r="O230" s="46"/>
      <c r="P230" s="440" t="s">
        <v>81</v>
      </c>
      <c r="Q230" s="362"/>
      <c r="R230" s="362"/>
      <c r="S230" s="7"/>
      <c r="T230" s="171">
        <v>1</v>
      </c>
      <c r="U230" s="141"/>
      <c r="V230" s="171">
        <v>1</v>
      </c>
      <c r="W230" s="145"/>
      <c r="X230" s="7"/>
      <c r="Y230" s="31" t="s">
        <v>94</v>
      </c>
      <c r="Z230" s="65"/>
      <c r="AA230" s="445" t="s">
        <v>20</v>
      </c>
      <c r="AB230" s="444" t="s">
        <v>19</v>
      </c>
      <c r="AC230" s="7"/>
      <c r="AD230" s="52" t="s">
        <v>160</v>
      </c>
      <c r="AE230" s="223">
        <v>1</v>
      </c>
      <c r="AF230" s="224"/>
      <c r="AG230" s="39" t="s">
        <v>78</v>
      </c>
      <c r="AH230" s="223">
        <v>7</v>
      </c>
      <c r="AI230" s="224"/>
      <c r="AJ230" s="393" t="s">
        <v>107</v>
      </c>
      <c r="AK230" s="396" t="s">
        <v>21</v>
      </c>
      <c r="AL230" s="389" t="s">
        <v>39</v>
      </c>
      <c r="AM230" s="6"/>
      <c r="AN230" s="386"/>
      <c r="AO230" s="6"/>
      <c r="AP230" s="49" t="s">
        <v>135</v>
      </c>
      <c r="AQ230" s="55">
        <v>26</v>
      </c>
      <c r="AR230" s="6"/>
      <c r="AV230" s="6"/>
      <c r="AW230" s="93">
        <f t="shared" ref="AW230:AW242" si="29">AE230*AF230</f>
        <v>0</v>
      </c>
      <c r="AX230" s="98">
        <f t="shared" ref="AX230:AX242" si="30">AH230*AI230</f>
        <v>0</v>
      </c>
      <c r="AZ230" s="6"/>
      <c r="BA230" s="6"/>
      <c r="BB230" s="6"/>
      <c r="BC230" s="6"/>
      <c r="BD230" s="6"/>
      <c r="BE230" s="6"/>
      <c r="BF230" s="6"/>
      <c r="BH230" s="68" t="s">
        <v>138</v>
      </c>
      <c r="BI230" s="56">
        <f>AQ233*1</f>
        <v>0</v>
      </c>
      <c r="BJ230" s="56">
        <f>BK230-BI230</f>
        <v>1</v>
      </c>
      <c r="BK230" s="240">
        <v>1</v>
      </c>
      <c r="BL230" s="240"/>
    </row>
    <row r="231" spans="1:245" ht="22.15" customHeight="1" x14ac:dyDescent="0.2">
      <c r="B231" s="172"/>
      <c r="C231" s="475" t="s">
        <v>54</v>
      </c>
      <c r="D231" s="435"/>
      <c r="E231" s="438"/>
      <c r="F231" s="360"/>
      <c r="G231" s="360"/>
      <c r="H231" s="360"/>
      <c r="I231" s="173">
        <v>2</v>
      </c>
      <c r="J231" s="142"/>
      <c r="K231" s="304"/>
      <c r="L231" s="304"/>
      <c r="M231" s="304"/>
      <c r="N231" s="304"/>
      <c r="O231" s="7"/>
      <c r="P231" s="351"/>
      <c r="Q231" s="360"/>
      <c r="R231" s="360"/>
      <c r="S231" s="7"/>
      <c r="T231" s="173">
        <v>2</v>
      </c>
      <c r="U231" s="142"/>
      <c r="V231" s="173">
        <v>2</v>
      </c>
      <c r="W231" s="146"/>
      <c r="X231" s="7"/>
      <c r="Y231" s="50" t="s">
        <v>95</v>
      </c>
      <c r="Z231" s="59"/>
      <c r="AA231" s="430"/>
      <c r="AB231" s="427"/>
      <c r="AC231" s="7"/>
      <c r="AD231" s="40" t="s">
        <v>66</v>
      </c>
      <c r="AE231" s="106">
        <v>2</v>
      </c>
      <c r="AF231" s="225"/>
      <c r="AG231" s="9" t="s">
        <v>79</v>
      </c>
      <c r="AH231" s="106">
        <v>9</v>
      </c>
      <c r="AI231" s="225"/>
      <c r="AJ231" s="394"/>
      <c r="AK231" s="397"/>
      <c r="AL231" s="390"/>
      <c r="AM231" s="6"/>
      <c r="AN231" s="386"/>
      <c r="AO231" s="6"/>
      <c r="AP231" s="49" t="s">
        <v>115</v>
      </c>
      <c r="AQ231" s="55">
        <f>AE230+AE231+AE232+AE233+AE234+AE235+AE236+AE237+AE238+AE239+AE240+AE241+AE242+AH230+AH231+AH232+AH233+AH234+AH235+AH236+AH237+AH238+AH239+AH240+AH241+AH242</f>
        <v>180</v>
      </c>
      <c r="AR231" s="6"/>
      <c r="AV231" s="6"/>
      <c r="AW231" s="93">
        <f t="shared" si="29"/>
        <v>0</v>
      </c>
      <c r="AX231" s="98">
        <f t="shared" si="30"/>
        <v>0</v>
      </c>
      <c r="AZ231" s="6"/>
      <c r="BA231" s="6"/>
      <c r="BB231" s="6"/>
      <c r="BC231" s="6"/>
      <c r="BD231" s="6"/>
      <c r="BE231" s="6"/>
      <c r="BF231" s="6"/>
      <c r="BH231" s="57" t="s">
        <v>140</v>
      </c>
      <c r="BI231" s="56">
        <f>AQ236*1</f>
        <v>0</v>
      </c>
      <c r="BJ231" s="56">
        <f>BK231-BI231</f>
        <v>1</v>
      </c>
      <c r="BK231" s="240">
        <v>1</v>
      </c>
      <c r="BL231" s="240"/>
    </row>
    <row r="232" spans="1:245" ht="22.15" customHeight="1" x14ac:dyDescent="0.2">
      <c r="B232" s="174"/>
      <c r="C232" s="475"/>
      <c r="D232" s="435"/>
      <c r="E232" s="438"/>
      <c r="F232" s="360"/>
      <c r="G232" s="360"/>
      <c r="H232" s="360"/>
      <c r="I232" s="173">
        <v>3</v>
      </c>
      <c r="J232" s="142"/>
      <c r="K232" s="304"/>
      <c r="L232" s="304"/>
      <c r="M232" s="304"/>
      <c r="N232" s="304"/>
      <c r="O232" s="7"/>
      <c r="P232" s="351"/>
      <c r="Q232" s="360"/>
      <c r="R232" s="360"/>
      <c r="S232" s="7"/>
      <c r="T232" s="173">
        <v>3</v>
      </c>
      <c r="U232" s="142"/>
      <c r="V232" s="173">
        <v>3</v>
      </c>
      <c r="W232" s="146"/>
      <c r="X232" s="7"/>
      <c r="Y232" s="63" t="s">
        <v>96</v>
      </c>
      <c r="Z232" s="61"/>
      <c r="AA232" s="423" t="s">
        <v>23</v>
      </c>
      <c r="AB232" s="417" t="s">
        <v>22</v>
      </c>
      <c r="AC232" s="7"/>
      <c r="AD232" s="41" t="s">
        <v>67</v>
      </c>
      <c r="AE232" s="226">
        <v>3</v>
      </c>
      <c r="AF232" s="224"/>
      <c r="AG232" s="38" t="s">
        <v>80</v>
      </c>
      <c r="AH232" s="226">
        <v>8</v>
      </c>
      <c r="AI232" s="224"/>
      <c r="AJ232" s="391" t="s">
        <v>108</v>
      </c>
      <c r="AK232" s="398" t="s">
        <v>24</v>
      </c>
      <c r="AL232" s="347" t="s">
        <v>25</v>
      </c>
      <c r="AM232" s="6"/>
      <c r="AN232" s="386"/>
      <c r="AO232" s="6"/>
      <c r="AP232" s="49" t="s">
        <v>116</v>
      </c>
      <c r="AQ232" s="55">
        <f>AW230+AW231+AW232+AW233+AW234+AW235+AW236+AW237+AW238+AW239+AW240+AW241+AW242+AX230+AX231+AX232+AX233+AX234+AX235+AX236+AX237+AX238+AX239+AX240+AX241+AX242</f>
        <v>0</v>
      </c>
      <c r="AR232" s="6"/>
      <c r="AV232" s="6"/>
      <c r="AW232" s="93">
        <f t="shared" si="29"/>
        <v>0</v>
      </c>
      <c r="AX232" s="98">
        <f t="shared" si="30"/>
        <v>0</v>
      </c>
      <c r="AZ232" s="6"/>
      <c r="BA232" s="6"/>
      <c r="BB232" s="6"/>
      <c r="BC232" s="6"/>
      <c r="BD232" s="6"/>
      <c r="BE232" s="6"/>
      <c r="BF232" s="6"/>
      <c r="BH232" s="58" t="s">
        <v>142</v>
      </c>
      <c r="BI232" s="56">
        <f>AQ239*1</f>
        <v>0</v>
      </c>
      <c r="BJ232" s="56">
        <f>BK232-BI232</f>
        <v>1</v>
      </c>
      <c r="BK232" s="240">
        <v>1</v>
      </c>
      <c r="BL232" s="240"/>
    </row>
    <row r="233" spans="1:245" ht="22.15" customHeight="1" x14ac:dyDescent="0.2">
      <c r="B233" s="174"/>
      <c r="C233" s="475"/>
      <c r="D233" s="435"/>
      <c r="E233" s="438"/>
      <c r="F233" s="360"/>
      <c r="G233" s="360"/>
      <c r="H233" s="360"/>
      <c r="I233" s="173">
        <v>4</v>
      </c>
      <c r="J233" s="142"/>
      <c r="K233" s="304"/>
      <c r="L233" s="304"/>
      <c r="M233" s="304"/>
      <c r="N233" s="304"/>
      <c r="O233" s="7"/>
      <c r="P233" s="351"/>
      <c r="Q233" s="360"/>
      <c r="R233" s="360"/>
      <c r="S233" s="7"/>
      <c r="T233" s="173">
        <v>4</v>
      </c>
      <c r="U233" s="142"/>
      <c r="V233" s="173">
        <v>4</v>
      </c>
      <c r="W233" s="146"/>
      <c r="X233" s="7"/>
      <c r="Y233" s="63" t="s">
        <v>97</v>
      </c>
      <c r="Z233" s="61"/>
      <c r="AA233" s="424"/>
      <c r="AB233" s="418"/>
      <c r="AC233" s="7"/>
      <c r="AD233" s="40" t="s">
        <v>68</v>
      </c>
      <c r="AE233" s="106">
        <v>4</v>
      </c>
      <c r="AF233" s="225"/>
      <c r="AG233" s="9" t="s">
        <v>83</v>
      </c>
      <c r="AH233" s="106">
        <v>9</v>
      </c>
      <c r="AI233" s="225"/>
      <c r="AJ233" s="400"/>
      <c r="AK233" s="401"/>
      <c r="AL233" s="395"/>
      <c r="AM233" s="6"/>
      <c r="AN233" s="386"/>
      <c r="AO233" s="6"/>
      <c r="AP233" s="49" t="s">
        <v>117</v>
      </c>
      <c r="AQ233" s="56">
        <f>AQ232*1/AQ231</f>
        <v>0</v>
      </c>
      <c r="AR233" s="6"/>
      <c r="AV233" s="6"/>
      <c r="AW233" s="93">
        <f t="shared" si="29"/>
        <v>0</v>
      </c>
      <c r="AX233" s="98">
        <f t="shared" si="30"/>
        <v>0</v>
      </c>
      <c r="AZ233" s="6"/>
      <c r="BA233" s="5"/>
      <c r="BB233" s="5"/>
      <c r="BC233" s="5"/>
      <c r="BD233" s="5"/>
      <c r="BE233" s="5"/>
      <c r="BF233" s="5"/>
    </row>
    <row r="234" spans="1:245" ht="22.15" customHeight="1" x14ac:dyDescent="0.2">
      <c r="B234" s="174"/>
      <c r="C234" s="475"/>
      <c r="D234" s="435"/>
      <c r="E234" s="438"/>
      <c r="F234" s="360"/>
      <c r="G234" s="360"/>
      <c r="H234" s="360"/>
      <c r="I234" s="173">
        <v>5</v>
      </c>
      <c r="J234" s="142"/>
      <c r="K234" s="305"/>
      <c r="L234" s="305"/>
      <c r="M234" s="305"/>
      <c r="N234" s="305"/>
      <c r="O234" s="7"/>
      <c r="P234" s="351"/>
      <c r="Q234" s="360"/>
      <c r="R234" s="360"/>
      <c r="S234" s="7"/>
      <c r="T234" s="173">
        <v>5</v>
      </c>
      <c r="U234" s="142"/>
      <c r="V234" s="173">
        <v>5</v>
      </c>
      <c r="W234" s="146"/>
      <c r="X234" s="7"/>
      <c r="Y234" s="50" t="s">
        <v>98</v>
      </c>
      <c r="Z234" s="60"/>
      <c r="AA234" s="428" t="s">
        <v>127</v>
      </c>
      <c r="AB234" s="425" t="s">
        <v>26</v>
      </c>
      <c r="AC234" s="7"/>
      <c r="AD234" s="41" t="s">
        <v>69</v>
      </c>
      <c r="AE234" s="226">
        <v>5</v>
      </c>
      <c r="AF234" s="224"/>
      <c r="AG234" s="38" t="s">
        <v>84</v>
      </c>
      <c r="AH234" s="226">
        <v>10</v>
      </c>
      <c r="AI234" s="224"/>
      <c r="AJ234" s="402" t="s">
        <v>109</v>
      </c>
      <c r="AK234" s="403" t="s">
        <v>27</v>
      </c>
      <c r="AL234" s="388" t="s">
        <v>28</v>
      </c>
      <c r="AM234" s="6"/>
      <c r="AN234" s="386"/>
      <c r="AO234" s="6"/>
      <c r="AP234" s="57" t="s">
        <v>118</v>
      </c>
      <c r="AQ234" s="55">
        <v>13</v>
      </c>
      <c r="AR234" s="6"/>
      <c r="AV234" s="6"/>
      <c r="AW234" s="93">
        <f t="shared" si="29"/>
        <v>0</v>
      </c>
      <c r="AX234" s="98">
        <f t="shared" si="30"/>
        <v>0</v>
      </c>
      <c r="AZ234" s="6"/>
      <c r="BA234" s="5"/>
      <c r="BB234" s="5"/>
      <c r="BC234" s="5"/>
      <c r="BD234" s="5"/>
      <c r="BE234" s="5"/>
      <c r="BF234" s="5"/>
    </row>
    <row r="235" spans="1:245" ht="22.15" customHeight="1" x14ac:dyDescent="0.2">
      <c r="B235" s="174"/>
      <c r="C235" s="475"/>
      <c r="D235" s="435"/>
      <c r="E235" s="438"/>
      <c r="F235" s="360"/>
      <c r="G235" s="360"/>
      <c r="H235" s="360"/>
      <c r="I235" s="173">
        <v>6</v>
      </c>
      <c r="J235" s="142"/>
      <c r="K235" s="305"/>
      <c r="L235" s="305"/>
      <c r="M235" s="305"/>
      <c r="N235" s="305"/>
      <c r="O235" s="7"/>
      <c r="P235" s="351"/>
      <c r="Q235" s="360"/>
      <c r="R235" s="360"/>
      <c r="S235" s="7"/>
      <c r="T235" s="173">
        <v>6</v>
      </c>
      <c r="U235" s="142"/>
      <c r="V235" s="173">
        <v>6</v>
      </c>
      <c r="W235" s="146"/>
      <c r="X235" s="7"/>
      <c r="Y235" s="50" t="s">
        <v>99</v>
      </c>
      <c r="Z235" s="60"/>
      <c r="AA235" s="429"/>
      <c r="AB235" s="426"/>
      <c r="AC235" s="7"/>
      <c r="AD235" s="40" t="s">
        <v>70</v>
      </c>
      <c r="AE235" s="106">
        <v>6</v>
      </c>
      <c r="AF235" s="225"/>
      <c r="AG235" s="26" t="s">
        <v>85</v>
      </c>
      <c r="AH235" s="106">
        <v>10</v>
      </c>
      <c r="AI235" s="225"/>
      <c r="AJ235" s="393"/>
      <c r="AK235" s="396"/>
      <c r="AL235" s="389"/>
      <c r="AM235" s="6"/>
      <c r="AN235" s="386"/>
      <c r="AO235" s="6"/>
      <c r="AP235" s="57" t="s">
        <v>120</v>
      </c>
      <c r="AQ235" s="55">
        <f>AA229*1</f>
        <v>0</v>
      </c>
      <c r="AR235" s="6"/>
      <c r="AV235" s="6"/>
      <c r="AW235" s="93">
        <f t="shared" si="29"/>
        <v>0</v>
      </c>
      <c r="AX235" s="98">
        <f t="shared" si="30"/>
        <v>0</v>
      </c>
      <c r="AZ235" s="6"/>
      <c r="BA235" s="5"/>
      <c r="BB235" s="5"/>
      <c r="BC235" s="5"/>
      <c r="BD235" s="5"/>
      <c r="BE235" s="5"/>
      <c r="BF235" s="5"/>
    </row>
    <row r="236" spans="1:245" ht="22.15" customHeight="1" x14ac:dyDescent="0.2">
      <c r="B236" s="174"/>
      <c r="C236" s="475"/>
      <c r="D236" s="435"/>
      <c r="E236" s="438"/>
      <c r="F236" s="360"/>
      <c r="G236" s="360"/>
      <c r="H236" s="360"/>
      <c r="I236" s="173">
        <v>7</v>
      </c>
      <c r="J236" s="142"/>
      <c r="K236" s="305"/>
      <c r="L236" s="305"/>
      <c r="M236" s="305"/>
      <c r="N236" s="305"/>
      <c r="O236" s="7"/>
      <c r="P236" s="441"/>
      <c r="Q236" s="363"/>
      <c r="R236" s="363"/>
      <c r="S236" s="7"/>
      <c r="T236" s="173">
        <v>7</v>
      </c>
      <c r="U236" s="142"/>
      <c r="V236" s="173">
        <v>7</v>
      </c>
      <c r="W236" s="146"/>
      <c r="X236" s="7"/>
      <c r="Y236" s="51" t="s">
        <v>122</v>
      </c>
      <c r="Z236" s="60"/>
      <c r="AA236" s="430"/>
      <c r="AB236" s="427"/>
      <c r="AC236" s="7"/>
      <c r="AD236" s="47" t="s">
        <v>71</v>
      </c>
      <c r="AE236" s="226">
        <v>7</v>
      </c>
      <c r="AF236" s="227"/>
      <c r="AG236" s="48" t="s">
        <v>86</v>
      </c>
      <c r="AH236" s="226">
        <v>10</v>
      </c>
      <c r="AI236" s="227"/>
      <c r="AJ236" s="394"/>
      <c r="AK236" s="397"/>
      <c r="AL236" s="390"/>
      <c r="AM236" s="6"/>
      <c r="AN236" s="386"/>
      <c r="AO236" s="6"/>
      <c r="AP236" s="57" t="s">
        <v>121</v>
      </c>
      <c r="AQ236" s="56">
        <f>AQ235*1/AQ234</f>
        <v>0</v>
      </c>
      <c r="AR236" s="6"/>
      <c r="AV236" s="6"/>
      <c r="AW236" s="93">
        <f t="shared" si="29"/>
        <v>0</v>
      </c>
      <c r="AX236" s="98">
        <f t="shared" si="30"/>
        <v>0</v>
      </c>
      <c r="AZ236" s="6"/>
      <c r="BA236" s="5"/>
      <c r="BB236" s="5"/>
      <c r="BC236" s="5"/>
      <c r="BD236" s="5"/>
      <c r="BE236" s="5"/>
      <c r="BF236" s="5"/>
    </row>
    <row r="237" spans="1:245" ht="22.15" customHeight="1" x14ac:dyDescent="0.2">
      <c r="B237" s="174"/>
      <c r="C237" s="475"/>
      <c r="D237" s="435"/>
      <c r="E237" s="438"/>
      <c r="F237" s="360"/>
      <c r="G237" s="360"/>
      <c r="H237" s="360"/>
      <c r="I237" s="173">
        <v>8</v>
      </c>
      <c r="J237" s="142"/>
      <c r="K237" s="305"/>
      <c r="L237" s="305"/>
      <c r="M237" s="305"/>
      <c r="N237" s="305"/>
      <c r="O237" s="7"/>
      <c r="P237" s="350" t="s">
        <v>82</v>
      </c>
      <c r="Q237" s="359"/>
      <c r="R237" s="359"/>
      <c r="S237" s="7"/>
      <c r="T237" s="173">
        <v>8</v>
      </c>
      <c r="U237" s="142"/>
      <c r="V237" s="173">
        <v>8</v>
      </c>
      <c r="W237" s="147"/>
      <c r="X237" s="7"/>
      <c r="Y237" s="63" t="s">
        <v>123</v>
      </c>
      <c r="Z237" s="61"/>
      <c r="AA237" s="447" t="s">
        <v>128</v>
      </c>
      <c r="AB237" s="446" t="s">
        <v>29</v>
      </c>
      <c r="AC237" s="7"/>
      <c r="AD237" s="40" t="s">
        <v>72</v>
      </c>
      <c r="AE237" s="106">
        <v>7</v>
      </c>
      <c r="AF237" s="225"/>
      <c r="AG237" s="26" t="s">
        <v>87</v>
      </c>
      <c r="AH237" s="106">
        <v>7</v>
      </c>
      <c r="AI237" s="225"/>
      <c r="AJ237" s="391" t="s">
        <v>110</v>
      </c>
      <c r="AK237" s="398" t="s">
        <v>30</v>
      </c>
      <c r="AL237" s="347" t="s">
        <v>31</v>
      </c>
      <c r="AM237" s="6"/>
      <c r="AN237" s="386"/>
      <c r="AO237" s="6"/>
      <c r="AP237" s="58" t="s">
        <v>113</v>
      </c>
      <c r="AQ237" s="244">
        <f>AQ231*13</f>
        <v>2340</v>
      </c>
      <c r="AR237" s="6"/>
      <c r="AV237" s="6"/>
      <c r="AW237" s="93">
        <f t="shared" si="29"/>
        <v>0</v>
      </c>
      <c r="AX237" s="98">
        <f t="shared" si="30"/>
        <v>0</v>
      </c>
      <c r="AZ237" s="6"/>
      <c r="BA237" s="5"/>
      <c r="BB237" s="5"/>
      <c r="BC237" s="5"/>
      <c r="BD237" s="5"/>
      <c r="BE237" s="5"/>
      <c r="BF237" s="5"/>
    </row>
    <row r="238" spans="1:245" ht="22.15" customHeight="1" x14ac:dyDescent="0.2">
      <c r="B238" s="174"/>
      <c r="C238" s="475"/>
      <c r="D238" s="435"/>
      <c r="E238" s="438"/>
      <c r="F238" s="360"/>
      <c r="G238" s="360"/>
      <c r="H238" s="360"/>
      <c r="I238" s="173">
        <v>9</v>
      </c>
      <c r="J238" s="142"/>
      <c r="K238" s="305"/>
      <c r="L238" s="305"/>
      <c r="M238" s="305"/>
      <c r="N238" s="305"/>
      <c r="O238" s="7"/>
      <c r="P238" s="351"/>
      <c r="Q238" s="360"/>
      <c r="R238" s="360"/>
      <c r="S238" s="7"/>
      <c r="T238" s="173">
        <v>9</v>
      </c>
      <c r="U238" s="142"/>
      <c r="V238" s="173">
        <v>9</v>
      </c>
      <c r="W238" s="147"/>
      <c r="X238" s="7"/>
      <c r="Y238" s="63" t="s">
        <v>100</v>
      </c>
      <c r="Z238" s="61"/>
      <c r="AA238" s="424"/>
      <c r="AB238" s="418"/>
      <c r="AC238" s="7"/>
      <c r="AD238" s="41" t="s">
        <v>73</v>
      </c>
      <c r="AE238" s="226">
        <v>8</v>
      </c>
      <c r="AF238" s="224"/>
      <c r="AG238" s="38" t="s">
        <v>88</v>
      </c>
      <c r="AH238" s="226">
        <v>5</v>
      </c>
      <c r="AI238" s="224"/>
      <c r="AJ238" s="400"/>
      <c r="AK238" s="401"/>
      <c r="AL238" s="395"/>
      <c r="AM238" s="6"/>
      <c r="AN238" s="386"/>
      <c r="AO238" s="6"/>
      <c r="AP238" s="58" t="s">
        <v>114</v>
      </c>
      <c r="AQ238" s="244">
        <f>AQ232*AA229</f>
        <v>0</v>
      </c>
      <c r="AR238" s="6"/>
      <c r="AV238" s="6"/>
      <c r="AW238" s="93">
        <f t="shared" si="29"/>
        <v>0</v>
      </c>
      <c r="AX238" s="98">
        <f t="shared" si="30"/>
        <v>0</v>
      </c>
      <c r="AZ238" s="6"/>
      <c r="BA238" s="5"/>
      <c r="BB238" s="5"/>
      <c r="BC238" s="5"/>
      <c r="BD238" s="5"/>
      <c r="BE238" s="5"/>
      <c r="BF238" s="5"/>
    </row>
    <row r="239" spans="1:245" ht="22.15" customHeight="1" thickBot="1" x14ac:dyDescent="0.25">
      <c r="B239" s="174"/>
      <c r="C239" s="475"/>
      <c r="D239" s="435"/>
      <c r="E239" s="438"/>
      <c r="F239" s="360"/>
      <c r="G239" s="360"/>
      <c r="H239" s="360"/>
      <c r="I239" s="173">
        <v>10</v>
      </c>
      <c r="J239" s="142"/>
      <c r="K239" s="305"/>
      <c r="L239" s="305"/>
      <c r="M239" s="305"/>
      <c r="N239" s="305"/>
      <c r="O239" s="7"/>
      <c r="P239" s="351"/>
      <c r="Q239" s="360"/>
      <c r="R239" s="360"/>
      <c r="S239" s="7"/>
      <c r="T239" s="173">
        <v>10</v>
      </c>
      <c r="U239" s="142"/>
      <c r="V239" s="173">
        <v>10</v>
      </c>
      <c r="W239" s="147"/>
      <c r="X239" s="7"/>
      <c r="Y239" s="50" t="s">
        <v>101</v>
      </c>
      <c r="Z239" s="60"/>
      <c r="AA239" s="428" t="s">
        <v>129</v>
      </c>
      <c r="AB239" s="425" t="s">
        <v>32</v>
      </c>
      <c r="AC239" s="7"/>
      <c r="AD239" s="40" t="s">
        <v>74</v>
      </c>
      <c r="AE239" s="106">
        <v>8</v>
      </c>
      <c r="AF239" s="225"/>
      <c r="AG239" s="26" t="s">
        <v>89</v>
      </c>
      <c r="AH239" s="106">
        <v>7</v>
      </c>
      <c r="AI239" s="225"/>
      <c r="AJ239" s="393" t="s">
        <v>111</v>
      </c>
      <c r="AK239" s="396" t="s">
        <v>33</v>
      </c>
      <c r="AL239" s="389" t="s">
        <v>34</v>
      </c>
      <c r="AM239" s="6"/>
      <c r="AN239" s="386"/>
      <c r="AO239" s="6"/>
      <c r="AP239" s="237" t="s">
        <v>119</v>
      </c>
      <c r="AQ239" s="238">
        <f>AQ238*1/AQ237</f>
        <v>0</v>
      </c>
      <c r="AR239" s="6"/>
      <c r="AV239" s="6"/>
      <c r="AW239" s="93">
        <f t="shared" si="29"/>
        <v>0</v>
      </c>
      <c r="AX239" s="98">
        <f t="shared" si="30"/>
        <v>0</v>
      </c>
      <c r="AZ239" s="6"/>
      <c r="BA239" s="5"/>
      <c r="BB239" s="5"/>
      <c r="BC239" s="5"/>
      <c r="BD239" s="5"/>
      <c r="BE239" s="5"/>
      <c r="BF239" s="5"/>
    </row>
    <row r="240" spans="1:245" ht="22.15" customHeight="1" x14ac:dyDescent="0.2">
      <c r="B240" s="174"/>
      <c r="C240" s="475"/>
      <c r="D240" s="435"/>
      <c r="E240" s="438"/>
      <c r="F240" s="360"/>
      <c r="G240" s="360"/>
      <c r="H240" s="360"/>
      <c r="I240" s="173">
        <v>11</v>
      </c>
      <c r="J240" s="142"/>
      <c r="K240" s="305"/>
      <c r="L240" s="305"/>
      <c r="M240" s="305"/>
      <c r="N240" s="305"/>
      <c r="O240" s="7"/>
      <c r="P240" s="351"/>
      <c r="Q240" s="360"/>
      <c r="R240" s="360"/>
      <c r="S240" s="7"/>
      <c r="T240" s="173">
        <v>11</v>
      </c>
      <c r="U240" s="142"/>
      <c r="V240" s="173">
        <v>11</v>
      </c>
      <c r="W240" s="147"/>
      <c r="X240" s="7"/>
      <c r="Y240" s="50" t="s">
        <v>102</v>
      </c>
      <c r="Z240" s="60"/>
      <c r="AA240" s="430"/>
      <c r="AB240" s="427"/>
      <c r="AC240" s="7"/>
      <c r="AD240" s="42" t="s">
        <v>75</v>
      </c>
      <c r="AE240" s="226">
        <v>9</v>
      </c>
      <c r="AF240" s="228"/>
      <c r="AG240" s="38" t="s">
        <v>90</v>
      </c>
      <c r="AH240" s="226">
        <v>6</v>
      </c>
      <c r="AI240" s="228"/>
      <c r="AJ240" s="394"/>
      <c r="AK240" s="397"/>
      <c r="AL240" s="390"/>
      <c r="AM240" s="6"/>
      <c r="AN240" s="386"/>
      <c r="AO240" s="6"/>
      <c r="AP240" s="2"/>
      <c r="AQ240" s="6"/>
      <c r="AR240" s="6"/>
      <c r="AV240" s="6"/>
      <c r="AW240" s="93">
        <f t="shared" si="29"/>
        <v>0</v>
      </c>
      <c r="AX240" s="98">
        <f t="shared" si="30"/>
        <v>0</v>
      </c>
      <c r="AZ240" s="6"/>
      <c r="BA240" s="5"/>
      <c r="BB240" s="5"/>
      <c r="BC240" s="5"/>
      <c r="BD240" s="5"/>
      <c r="BE240" s="5"/>
      <c r="BF240" s="5"/>
    </row>
    <row r="241" spans="1:245" ht="22.15" customHeight="1" x14ac:dyDescent="0.2">
      <c r="B241" s="174"/>
      <c r="C241" s="475"/>
      <c r="D241" s="435"/>
      <c r="E241" s="438"/>
      <c r="F241" s="360"/>
      <c r="G241" s="360"/>
      <c r="H241" s="360"/>
      <c r="I241" s="173">
        <v>12</v>
      </c>
      <c r="J241" s="142"/>
      <c r="K241" s="305"/>
      <c r="L241" s="305"/>
      <c r="M241" s="305"/>
      <c r="N241" s="305"/>
      <c r="O241" s="7"/>
      <c r="P241" s="351"/>
      <c r="Q241" s="360"/>
      <c r="R241" s="360"/>
      <c r="S241" s="7"/>
      <c r="T241" s="173">
        <v>12</v>
      </c>
      <c r="U241" s="142"/>
      <c r="V241" s="173">
        <v>12</v>
      </c>
      <c r="W241" s="147"/>
      <c r="X241" s="7"/>
      <c r="Y241" s="63" t="s">
        <v>103</v>
      </c>
      <c r="Z241" s="66"/>
      <c r="AA241" s="432" t="s">
        <v>130</v>
      </c>
      <c r="AB241" s="417" t="s">
        <v>35</v>
      </c>
      <c r="AC241" s="7"/>
      <c r="AD241" s="43" t="s">
        <v>76</v>
      </c>
      <c r="AE241" s="106">
        <v>8</v>
      </c>
      <c r="AF241" s="225"/>
      <c r="AG241" s="26" t="s">
        <v>91</v>
      </c>
      <c r="AH241" s="106">
        <v>9</v>
      </c>
      <c r="AI241" s="225"/>
      <c r="AJ241" s="391" t="s">
        <v>112</v>
      </c>
      <c r="AK241" s="398" t="s">
        <v>36</v>
      </c>
      <c r="AL241" s="347" t="s">
        <v>37</v>
      </c>
      <c r="AM241" s="6"/>
      <c r="AN241" s="386"/>
      <c r="AO241" s="6"/>
      <c r="AP241" s="2"/>
      <c r="AQ241" s="6"/>
      <c r="AR241" s="6"/>
      <c r="AV241" s="6"/>
      <c r="AW241" s="93">
        <f t="shared" si="29"/>
        <v>0</v>
      </c>
      <c r="AX241" s="98">
        <f t="shared" si="30"/>
        <v>0</v>
      </c>
      <c r="AZ241" s="6"/>
      <c r="BA241" s="5"/>
      <c r="BB241" s="5"/>
      <c r="BC241" s="5"/>
      <c r="BD241" s="5"/>
      <c r="BE241" s="5"/>
      <c r="BF241" s="5"/>
    </row>
    <row r="242" spans="1:245" ht="22.15" customHeight="1" thickBot="1" x14ac:dyDescent="0.25">
      <c r="B242" s="175"/>
      <c r="C242" s="476"/>
      <c r="D242" s="436"/>
      <c r="E242" s="439"/>
      <c r="F242" s="361"/>
      <c r="G242" s="361"/>
      <c r="H242" s="361"/>
      <c r="I242" s="176">
        <v>13</v>
      </c>
      <c r="J242" s="143"/>
      <c r="K242" s="306"/>
      <c r="L242" s="306"/>
      <c r="M242" s="306"/>
      <c r="N242" s="306"/>
      <c r="O242" s="7"/>
      <c r="P242" s="352"/>
      <c r="Q242" s="361"/>
      <c r="R242" s="361"/>
      <c r="S242" s="7"/>
      <c r="T242" s="176">
        <v>13</v>
      </c>
      <c r="U242" s="143"/>
      <c r="V242" s="176">
        <v>13</v>
      </c>
      <c r="W242" s="148"/>
      <c r="X242" s="7"/>
      <c r="Y242" s="64" t="s">
        <v>104</v>
      </c>
      <c r="Z242" s="67"/>
      <c r="AA242" s="433"/>
      <c r="AB242" s="431"/>
      <c r="AC242" s="7"/>
      <c r="AD242" s="44" t="s">
        <v>77</v>
      </c>
      <c r="AE242" s="229">
        <v>5</v>
      </c>
      <c r="AF242" s="230"/>
      <c r="AG242" s="25" t="s">
        <v>92</v>
      </c>
      <c r="AH242" s="229">
        <v>10</v>
      </c>
      <c r="AI242" s="230"/>
      <c r="AJ242" s="392"/>
      <c r="AK242" s="399"/>
      <c r="AL242" s="348"/>
      <c r="AM242" s="6"/>
      <c r="AN242" s="387"/>
      <c r="AO242" s="6"/>
      <c r="AP242" s="2"/>
      <c r="AQ242" s="6"/>
      <c r="AR242" s="6"/>
      <c r="AV242" s="6"/>
      <c r="AW242" s="93">
        <f t="shared" si="29"/>
        <v>0</v>
      </c>
      <c r="AX242" s="98">
        <f t="shared" si="30"/>
        <v>0</v>
      </c>
      <c r="AZ242" s="6"/>
      <c r="BA242" s="5"/>
      <c r="BB242" s="5"/>
      <c r="BC242" s="5"/>
      <c r="BD242" s="5"/>
      <c r="BE242" s="5"/>
      <c r="BF242" s="5"/>
    </row>
    <row r="243" spans="1:245" s="18" customFormat="1" ht="5.0999999999999996" customHeight="1" thickBot="1" x14ac:dyDescent="0.25">
      <c r="A243" s="12"/>
      <c r="B243" s="35"/>
      <c r="C243" s="177"/>
      <c r="D243" s="135"/>
      <c r="E243" s="137"/>
      <c r="F243" s="23"/>
      <c r="G243" s="23"/>
      <c r="H243" s="23"/>
      <c r="I243" s="178"/>
      <c r="J243" s="23"/>
      <c r="K243" s="11"/>
      <c r="L243" s="11"/>
      <c r="M243" s="11"/>
      <c r="N243" s="11"/>
      <c r="O243" s="7"/>
      <c r="P243" s="193"/>
      <c r="Q243" s="23"/>
      <c r="R243" s="23"/>
      <c r="S243" s="7"/>
      <c r="T243" s="178"/>
      <c r="U243" s="23"/>
      <c r="V243" s="178"/>
      <c r="W243" s="23"/>
      <c r="X243" s="7"/>
      <c r="Y243" s="13"/>
      <c r="Z243" s="34"/>
      <c r="AA243" s="15"/>
      <c r="AB243" s="14"/>
      <c r="AC243" s="7"/>
      <c r="AD243" s="10"/>
      <c r="AE243" s="210"/>
      <c r="AF243" s="211"/>
      <c r="AG243" s="10"/>
      <c r="AH243" s="210"/>
      <c r="AI243" s="211"/>
      <c r="AJ243" s="16"/>
      <c r="AK243" s="7"/>
      <c r="AL243" s="17"/>
      <c r="AM243" s="10"/>
      <c r="AN243" s="35"/>
      <c r="AO243" s="10"/>
      <c r="AQ243" s="243"/>
      <c r="AR243" s="10"/>
      <c r="AT243" s="24"/>
      <c r="AU243" s="78"/>
      <c r="AV243" s="10"/>
      <c r="AW243" s="93"/>
      <c r="AX243" s="95"/>
      <c r="AZ243" s="10"/>
      <c r="BH243" s="209"/>
    </row>
    <row r="244" spans="1:245" ht="39.950000000000003" customHeight="1" thickBot="1" x14ac:dyDescent="0.25">
      <c r="B244" s="165"/>
      <c r="C244" s="166"/>
      <c r="D244" s="465" t="s">
        <v>0</v>
      </c>
      <c r="E244" s="376" t="s">
        <v>11</v>
      </c>
      <c r="F244" s="467" t="s">
        <v>12</v>
      </c>
      <c r="G244" s="467" t="s">
        <v>10</v>
      </c>
      <c r="H244" s="467" t="s">
        <v>15</v>
      </c>
      <c r="I244" s="469" t="s">
        <v>178</v>
      </c>
      <c r="J244" s="470"/>
      <c r="K244" s="376" t="s">
        <v>2</v>
      </c>
      <c r="L244" s="376" t="s">
        <v>3</v>
      </c>
      <c r="M244" s="376" t="s">
        <v>4</v>
      </c>
      <c r="N244" s="376" t="s">
        <v>5</v>
      </c>
      <c r="O244" s="7"/>
      <c r="P244" s="376" t="s">
        <v>1</v>
      </c>
      <c r="Q244" s="368" t="s">
        <v>8</v>
      </c>
      <c r="R244" s="370" t="s">
        <v>9</v>
      </c>
      <c r="T244" s="364" t="s">
        <v>14</v>
      </c>
      <c r="U244" s="365"/>
      <c r="V244" s="378" t="s">
        <v>13</v>
      </c>
      <c r="W244" s="379"/>
      <c r="Y244" s="231" t="s">
        <v>106</v>
      </c>
      <c r="Z244" s="33"/>
      <c r="AA244" s="232" t="s">
        <v>17</v>
      </c>
      <c r="AB244" s="419" t="s">
        <v>6</v>
      </c>
      <c r="AD244" s="215" t="s">
        <v>124</v>
      </c>
      <c r="AE244" s="216"/>
      <c r="AF244" s="217"/>
      <c r="AG244" s="216"/>
      <c r="AH244" s="216"/>
      <c r="AI244" s="217"/>
      <c r="AJ244" s="216"/>
      <c r="AK244" s="216"/>
      <c r="AL244" s="218"/>
      <c r="AM244" s="2"/>
      <c r="AN244" s="62" t="s">
        <v>182</v>
      </c>
      <c r="AO244" s="2"/>
      <c r="AP244" s="508" t="s">
        <v>183</v>
      </c>
      <c r="AQ244" s="509"/>
      <c r="AR244" s="2"/>
      <c r="AV244" s="2"/>
      <c r="AW244" s="99"/>
      <c r="AX244" s="97"/>
      <c r="AZ244" s="2"/>
      <c r="BA244" s="2"/>
      <c r="BB244" s="2"/>
      <c r="BC244" s="2"/>
      <c r="BD244" s="2"/>
      <c r="BE244" s="2"/>
      <c r="BF244" s="2"/>
      <c r="IK244" s="2"/>
    </row>
    <row r="245" spans="1:245" ht="20.100000000000001" customHeight="1" thickBot="1" x14ac:dyDescent="0.25">
      <c r="B245" s="168"/>
      <c r="C245" s="169"/>
      <c r="D245" s="466"/>
      <c r="E245" s="377"/>
      <c r="F245" s="468"/>
      <c r="G245" s="468"/>
      <c r="H245" s="468"/>
      <c r="I245" s="471"/>
      <c r="J245" s="472"/>
      <c r="K245" s="377"/>
      <c r="L245" s="377"/>
      <c r="M245" s="377"/>
      <c r="N245" s="377"/>
      <c r="P245" s="377"/>
      <c r="Q245" s="369"/>
      <c r="R245" s="371"/>
      <c r="S245" s="46"/>
      <c r="T245" s="366"/>
      <c r="U245" s="367"/>
      <c r="V245" s="380"/>
      <c r="W245" s="381"/>
      <c r="X245" s="46"/>
      <c r="Y245" s="37" t="s">
        <v>105</v>
      </c>
      <c r="Z245" s="102"/>
      <c r="AA245" s="8">
        <f>SUM(Z246:Z258)</f>
        <v>0</v>
      </c>
      <c r="AB245" s="420"/>
      <c r="AC245" s="46"/>
      <c r="AD245" s="221" t="s">
        <v>131</v>
      </c>
      <c r="AE245" s="53"/>
      <c r="AF245" s="54"/>
      <c r="AG245" s="53"/>
      <c r="AH245" s="53"/>
      <c r="AI245" s="54"/>
      <c r="AJ245" s="222" t="s">
        <v>17</v>
      </c>
      <c r="AK245" s="196" t="s">
        <v>125</v>
      </c>
      <c r="AL245" s="156" t="s">
        <v>93</v>
      </c>
      <c r="AM245" s="2"/>
      <c r="AN245" s="382"/>
      <c r="AO245" s="2"/>
      <c r="AP245" s="69" t="s">
        <v>136</v>
      </c>
      <c r="AQ245" s="70">
        <v>16</v>
      </c>
      <c r="AR245" s="2"/>
      <c r="AV245" s="2"/>
      <c r="AW245" s="93"/>
      <c r="AX245" s="93"/>
      <c r="AZ245" s="2"/>
      <c r="BA245" s="2"/>
      <c r="BB245" s="2"/>
      <c r="BC245" s="2"/>
      <c r="BD245" s="2"/>
      <c r="BE245" s="2"/>
      <c r="BF245" s="2"/>
      <c r="IK245" s="2"/>
    </row>
    <row r="246" spans="1:245" ht="22.15" customHeight="1" x14ac:dyDescent="0.2">
      <c r="B246" s="91"/>
      <c r="C246" s="179"/>
      <c r="D246" s="450"/>
      <c r="E246" s="453"/>
      <c r="F246" s="413"/>
      <c r="G246" s="413"/>
      <c r="H246" s="477"/>
      <c r="I246" s="180">
        <v>1</v>
      </c>
      <c r="J246" s="138"/>
      <c r="K246" s="307"/>
      <c r="L246" s="307"/>
      <c r="M246" s="307"/>
      <c r="N246" s="307"/>
      <c r="O246" s="46"/>
      <c r="P246" s="410" t="s">
        <v>81</v>
      </c>
      <c r="Q246" s="413"/>
      <c r="R246" s="413"/>
      <c r="S246" s="7"/>
      <c r="T246" s="180">
        <v>1</v>
      </c>
      <c r="U246" s="138"/>
      <c r="V246" s="180">
        <v>1</v>
      </c>
      <c r="W246" s="149"/>
      <c r="X246" s="7"/>
      <c r="Y246" s="31" t="s">
        <v>94</v>
      </c>
      <c r="Z246" s="65"/>
      <c r="AA246" s="445" t="s">
        <v>20</v>
      </c>
      <c r="AB246" s="444" t="s">
        <v>19</v>
      </c>
      <c r="AC246" s="7"/>
      <c r="AD246" s="52" t="s">
        <v>160</v>
      </c>
      <c r="AE246" s="223">
        <v>1</v>
      </c>
      <c r="AF246" s="224"/>
      <c r="AG246" s="39" t="s">
        <v>78</v>
      </c>
      <c r="AH246" s="223">
        <v>7</v>
      </c>
      <c r="AI246" s="224"/>
      <c r="AJ246" s="393" t="s">
        <v>107</v>
      </c>
      <c r="AK246" s="396" t="s">
        <v>21</v>
      </c>
      <c r="AL246" s="389" t="s">
        <v>39</v>
      </c>
      <c r="AM246" s="6"/>
      <c r="AN246" s="383"/>
      <c r="AO246" s="6"/>
      <c r="AP246" s="49" t="s">
        <v>135</v>
      </c>
      <c r="AQ246" s="55">
        <v>26</v>
      </c>
      <c r="AR246" s="6"/>
      <c r="AV246" s="6"/>
      <c r="AW246" s="93">
        <f t="shared" ref="AW246:AW258" si="31">AE246*AF246</f>
        <v>0</v>
      </c>
      <c r="AX246" s="98">
        <f t="shared" ref="AX246:AX258" si="32">AH246*AI246</f>
        <v>0</v>
      </c>
      <c r="AZ246" s="6"/>
      <c r="BA246" s="6"/>
      <c r="BB246" s="6"/>
      <c r="BC246" s="6"/>
      <c r="BD246" s="6"/>
      <c r="BE246" s="6"/>
      <c r="BF246" s="6"/>
      <c r="BH246" s="68" t="s">
        <v>138</v>
      </c>
      <c r="BI246" s="56">
        <f>AQ249*1</f>
        <v>0</v>
      </c>
      <c r="BJ246" s="56">
        <f>BK246-BI246</f>
        <v>1</v>
      </c>
      <c r="BK246" s="240">
        <v>1</v>
      </c>
      <c r="BL246" s="240"/>
    </row>
    <row r="247" spans="1:245" ht="22.15" customHeight="1" x14ac:dyDescent="0.2">
      <c r="B247" s="181"/>
      <c r="C247" s="473" t="s">
        <v>55</v>
      </c>
      <c r="D247" s="451"/>
      <c r="E247" s="454"/>
      <c r="F247" s="357"/>
      <c r="G247" s="357"/>
      <c r="H247" s="478"/>
      <c r="I247" s="130">
        <v>2</v>
      </c>
      <c r="J247" s="129"/>
      <c r="K247" s="308"/>
      <c r="L247" s="308"/>
      <c r="M247" s="308"/>
      <c r="N247" s="308"/>
      <c r="O247" s="7"/>
      <c r="P247" s="411"/>
      <c r="Q247" s="357"/>
      <c r="R247" s="357"/>
      <c r="S247" s="7"/>
      <c r="T247" s="130">
        <v>2</v>
      </c>
      <c r="U247" s="129"/>
      <c r="V247" s="130">
        <v>2</v>
      </c>
      <c r="W247" s="150"/>
      <c r="X247" s="7"/>
      <c r="Y247" s="50" t="s">
        <v>95</v>
      </c>
      <c r="Z247" s="59"/>
      <c r="AA247" s="430"/>
      <c r="AB247" s="427"/>
      <c r="AC247" s="7"/>
      <c r="AD247" s="40" t="s">
        <v>66</v>
      </c>
      <c r="AE247" s="106">
        <v>2</v>
      </c>
      <c r="AF247" s="225"/>
      <c r="AG247" s="9" t="s">
        <v>79</v>
      </c>
      <c r="AH247" s="106">
        <v>9</v>
      </c>
      <c r="AI247" s="225"/>
      <c r="AJ247" s="394"/>
      <c r="AK247" s="397"/>
      <c r="AL247" s="390"/>
      <c r="AM247" s="6"/>
      <c r="AN247" s="383"/>
      <c r="AO247" s="6"/>
      <c r="AP247" s="49" t="s">
        <v>115</v>
      </c>
      <c r="AQ247" s="55">
        <f>AE246+AE247+AE248+AE249+AE250+AE251+AE252+AE253+AE254+AE255+AE256+AE257+AE258+AH246+AH247+AH248+AH249+AH250+AH251+AH252+AH253+AH254+AH255+AH256+AH257+AH258</f>
        <v>180</v>
      </c>
      <c r="AR247" s="6"/>
      <c r="AV247" s="6"/>
      <c r="AW247" s="93">
        <f t="shared" si="31"/>
        <v>0</v>
      </c>
      <c r="AX247" s="98">
        <f t="shared" si="32"/>
        <v>0</v>
      </c>
      <c r="AZ247" s="6"/>
      <c r="BA247" s="6"/>
      <c r="BB247" s="6"/>
      <c r="BC247" s="6"/>
      <c r="BD247" s="6"/>
      <c r="BE247" s="6"/>
      <c r="BF247" s="6"/>
      <c r="BH247" s="57" t="s">
        <v>140</v>
      </c>
      <c r="BI247" s="56">
        <f>AQ252*1</f>
        <v>0</v>
      </c>
      <c r="BJ247" s="56">
        <f>BK247-BI247</f>
        <v>1</v>
      </c>
      <c r="BK247" s="240">
        <v>1</v>
      </c>
      <c r="BL247" s="240"/>
    </row>
    <row r="248" spans="1:245" ht="22.15" customHeight="1" x14ac:dyDescent="0.2">
      <c r="B248" s="182"/>
      <c r="C248" s="473"/>
      <c r="D248" s="451"/>
      <c r="E248" s="454"/>
      <c r="F248" s="357"/>
      <c r="G248" s="357"/>
      <c r="H248" s="478"/>
      <c r="I248" s="130">
        <v>3</v>
      </c>
      <c r="J248" s="129"/>
      <c r="K248" s="308"/>
      <c r="L248" s="308"/>
      <c r="M248" s="308"/>
      <c r="N248" s="308"/>
      <c r="O248" s="7"/>
      <c r="P248" s="411"/>
      <c r="Q248" s="357"/>
      <c r="R248" s="357"/>
      <c r="S248" s="7"/>
      <c r="T248" s="130">
        <v>3</v>
      </c>
      <c r="U248" s="129"/>
      <c r="V248" s="130">
        <v>3</v>
      </c>
      <c r="W248" s="150"/>
      <c r="X248" s="7"/>
      <c r="Y248" s="63" t="s">
        <v>96</v>
      </c>
      <c r="Z248" s="61"/>
      <c r="AA248" s="423" t="s">
        <v>23</v>
      </c>
      <c r="AB248" s="417" t="s">
        <v>22</v>
      </c>
      <c r="AC248" s="7"/>
      <c r="AD248" s="41" t="s">
        <v>67</v>
      </c>
      <c r="AE248" s="226">
        <v>3</v>
      </c>
      <c r="AF248" s="224"/>
      <c r="AG248" s="38" t="s">
        <v>80</v>
      </c>
      <c r="AH248" s="226">
        <v>8</v>
      </c>
      <c r="AI248" s="224"/>
      <c r="AJ248" s="391" t="s">
        <v>108</v>
      </c>
      <c r="AK248" s="398" t="s">
        <v>24</v>
      </c>
      <c r="AL248" s="347" t="s">
        <v>25</v>
      </c>
      <c r="AM248" s="6"/>
      <c r="AN248" s="383"/>
      <c r="AO248" s="6"/>
      <c r="AP248" s="49" t="s">
        <v>116</v>
      </c>
      <c r="AQ248" s="55">
        <f>AW246+AW247+AW248+AW249+AW250+AW251+AW252+AW253+AW254+AW255+AW256+AW257+AW258+AX246+AX247+AX248+AX249+AX250+AX251+AX252+AX253+AX254+AX255+AX256+AX257+AX258</f>
        <v>0</v>
      </c>
      <c r="AR248" s="6"/>
      <c r="AV248" s="6"/>
      <c r="AW248" s="93">
        <f t="shared" si="31"/>
        <v>0</v>
      </c>
      <c r="AX248" s="98">
        <f t="shared" si="32"/>
        <v>0</v>
      </c>
      <c r="AZ248" s="6"/>
      <c r="BA248" s="5"/>
      <c r="BB248" s="5"/>
      <c r="BC248" s="5"/>
      <c r="BD248" s="5"/>
      <c r="BE248" s="5"/>
      <c r="BF248" s="5"/>
      <c r="BH248" s="58" t="s">
        <v>142</v>
      </c>
      <c r="BI248" s="56">
        <f>AQ255*1</f>
        <v>0</v>
      </c>
      <c r="BJ248" s="56">
        <f>BK248-BI248</f>
        <v>1</v>
      </c>
      <c r="BK248" s="240">
        <v>1</v>
      </c>
      <c r="BL248" s="240"/>
    </row>
    <row r="249" spans="1:245" ht="22.15" customHeight="1" x14ac:dyDescent="0.2">
      <c r="B249" s="182"/>
      <c r="C249" s="473"/>
      <c r="D249" s="451"/>
      <c r="E249" s="454"/>
      <c r="F249" s="357"/>
      <c r="G249" s="357"/>
      <c r="H249" s="478"/>
      <c r="I249" s="130">
        <v>4</v>
      </c>
      <c r="J249" s="129"/>
      <c r="K249" s="308"/>
      <c r="L249" s="308"/>
      <c r="M249" s="308"/>
      <c r="N249" s="308"/>
      <c r="O249" s="7"/>
      <c r="P249" s="411"/>
      <c r="Q249" s="357"/>
      <c r="R249" s="357"/>
      <c r="S249" s="7"/>
      <c r="T249" s="130">
        <v>4</v>
      </c>
      <c r="U249" s="129"/>
      <c r="V249" s="130">
        <v>4</v>
      </c>
      <c r="W249" s="150"/>
      <c r="X249" s="7"/>
      <c r="Y249" s="63" t="s">
        <v>97</v>
      </c>
      <c r="Z249" s="61"/>
      <c r="AA249" s="424"/>
      <c r="AB249" s="418"/>
      <c r="AC249" s="7"/>
      <c r="AD249" s="40" t="s">
        <v>68</v>
      </c>
      <c r="AE249" s="106">
        <v>4</v>
      </c>
      <c r="AF249" s="225"/>
      <c r="AG249" s="9" t="s">
        <v>83</v>
      </c>
      <c r="AH249" s="106">
        <v>9</v>
      </c>
      <c r="AI249" s="225"/>
      <c r="AJ249" s="400"/>
      <c r="AK249" s="401"/>
      <c r="AL249" s="395"/>
      <c r="AM249" s="6"/>
      <c r="AN249" s="383"/>
      <c r="AO249" s="6"/>
      <c r="AP249" s="49" t="s">
        <v>117</v>
      </c>
      <c r="AQ249" s="56">
        <f>AQ248*1/AQ247</f>
        <v>0</v>
      </c>
      <c r="AR249" s="6"/>
      <c r="AV249" s="6"/>
      <c r="AW249" s="93">
        <f t="shared" si="31"/>
        <v>0</v>
      </c>
      <c r="AX249" s="98">
        <f t="shared" si="32"/>
        <v>0</v>
      </c>
      <c r="AZ249" s="6"/>
      <c r="BA249" s="5"/>
      <c r="BB249" s="5"/>
      <c r="BC249" s="5"/>
      <c r="BD249" s="5"/>
      <c r="BE249" s="5"/>
      <c r="BF249" s="5"/>
    </row>
    <row r="250" spans="1:245" ht="22.15" customHeight="1" x14ac:dyDescent="0.2">
      <c r="B250" s="182"/>
      <c r="C250" s="473"/>
      <c r="D250" s="451"/>
      <c r="E250" s="454"/>
      <c r="F250" s="357"/>
      <c r="G250" s="357"/>
      <c r="H250" s="478"/>
      <c r="I250" s="130">
        <v>5</v>
      </c>
      <c r="J250" s="129"/>
      <c r="K250" s="309"/>
      <c r="L250" s="309"/>
      <c r="M250" s="309"/>
      <c r="N250" s="309"/>
      <c r="O250" s="7"/>
      <c r="P250" s="411"/>
      <c r="Q250" s="357"/>
      <c r="R250" s="357"/>
      <c r="S250" s="7"/>
      <c r="T250" s="130">
        <v>5</v>
      </c>
      <c r="U250" s="129"/>
      <c r="V250" s="130">
        <v>5</v>
      </c>
      <c r="W250" s="150"/>
      <c r="X250" s="7"/>
      <c r="Y250" s="50" t="s">
        <v>98</v>
      </c>
      <c r="Z250" s="60"/>
      <c r="AA250" s="428" t="s">
        <v>127</v>
      </c>
      <c r="AB250" s="425" t="s">
        <v>26</v>
      </c>
      <c r="AC250" s="7"/>
      <c r="AD250" s="41" t="s">
        <v>69</v>
      </c>
      <c r="AE250" s="226">
        <v>5</v>
      </c>
      <c r="AF250" s="224"/>
      <c r="AG250" s="38" t="s">
        <v>84</v>
      </c>
      <c r="AH250" s="226">
        <v>10</v>
      </c>
      <c r="AI250" s="224"/>
      <c r="AJ250" s="402" t="s">
        <v>109</v>
      </c>
      <c r="AK250" s="403" t="s">
        <v>27</v>
      </c>
      <c r="AL250" s="388" t="s">
        <v>28</v>
      </c>
      <c r="AM250" s="6"/>
      <c r="AN250" s="383"/>
      <c r="AO250" s="6"/>
      <c r="AP250" s="57" t="s">
        <v>118</v>
      </c>
      <c r="AQ250" s="55">
        <v>13</v>
      </c>
      <c r="AR250" s="6"/>
      <c r="AV250" s="6"/>
      <c r="AW250" s="93">
        <f t="shared" si="31"/>
        <v>0</v>
      </c>
      <c r="AX250" s="98">
        <f t="shared" si="32"/>
        <v>0</v>
      </c>
      <c r="AZ250" s="6"/>
      <c r="BA250" s="5"/>
      <c r="BB250" s="5"/>
      <c r="BC250" s="5"/>
      <c r="BD250" s="5"/>
      <c r="BE250" s="5"/>
      <c r="BF250" s="5"/>
    </row>
    <row r="251" spans="1:245" ht="22.15" customHeight="1" x14ac:dyDescent="0.2">
      <c r="B251" s="182"/>
      <c r="C251" s="473"/>
      <c r="D251" s="451"/>
      <c r="E251" s="454"/>
      <c r="F251" s="357"/>
      <c r="G251" s="357"/>
      <c r="H251" s="478"/>
      <c r="I251" s="130">
        <v>6</v>
      </c>
      <c r="J251" s="129"/>
      <c r="K251" s="309"/>
      <c r="L251" s="309"/>
      <c r="M251" s="309"/>
      <c r="N251" s="309"/>
      <c r="O251" s="7"/>
      <c r="P251" s="411"/>
      <c r="Q251" s="357"/>
      <c r="R251" s="357"/>
      <c r="S251" s="7"/>
      <c r="T251" s="130">
        <v>6</v>
      </c>
      <c r="U251" s="129"/>
      <c r="V251" s="130">
        <v>6</v>
      </c>
      <c r="W251" s="150"/>
      <c r="X251" s="7"/>
      <c r="Y251" s="50" t="s">
        <v>99</v>
      </c>
      <c r="Z251" s="60"/>
      <c r="AA251" s="429"/>
      <c r="AB251" s="426"/>
      <c r="AC251" s="7"/>
      <c r="AD251" s="40" t="s">
        <v>70</v>
      </c>
      <c r="AE251" s="106">
        <v>6</v>
      </c>
      <c r="AF251" s="225"/>
      <c r="AG251" s="26" t="s">
        <v>85</v>
      </c>
      <c r="AH251" s="106">
        <v>10</v>
      </c>
      <c r="AI251" s="225"/>
      <c r="AJ251" s="393"/>
      <c r="AK251" s="396"/>
      <c r="AL251" s="389"/>
      <c r="AM251" s="6"/>
      <c r="AN251" s="383"/>
      <c r="AO251" s="6"/>
      <c r="AP251" s="57" t="s">
        <v>120</v>
      </c>
      <c r="AQ251" s="55">
        <f>AA245*1</f>
        <v>0</v>
      </c>
      <c r="AR251" s="6"/>
      <c r="AV251" s="6"/>
      <c r="AW251" s="93">
        <f t="shared" si="31"/>
        <v>0</v>
      </c>
      <c r="AX251" s="98">
        <f t="shared" si="32"/>
        <v>0</v>
      </c>
      <c r="AZ251" s="6"/>
      <c r="BA251" s="5"/>
      <c r="BB251" s="5"/>
      <c r="BC251" s="5"/>
      <c r="BD251" s="5"/>
      <c r="BE251" s="5"/>
      <c r="BF251" s="5"/>
    </row>
    <row r="252" spans="1:245" ht="22.15" customHeight="1" x14ac:dyDescent="0.2">
      <c r="B252" s="182"/>
      <c r="C252" s="473"/>
      <c r="D252" s="451"/>
      <c r="E252" s="454"/>
      <c r="F252" s="357"/>
      <c r="G252" s="357"/>
      <c r="H252" s="478"/>
      <c r="I252" s="130">
        <v>7</v>
      </c>
      <c r="J252" s="129"/>
      <c r="K252" s="309"/>
      <c r="L252" s="309"/>
      <c r="M252" s="309"/>
      <c r="N252" s="309"/>
      <c r="O252" s="7"/>
      <c r="P252" s="412"/>
      <c r="Q252" s="414"/>
      <c r="R252" s="414"/>
      <c r="S252" s="7"/>
      <c r="T252" s="130">
        <v>7</v>
      </c>
      <c r="U252" s="129"/>
      <c r="V252" s="130">
        <v>7</v>
      </c>
      <c r="W252" s="150"/>
      <c r="X252" s="7"/>
      <c r="Y252" s="51" t="s">
        <v>122</v>
      </c>
      <c r="Z252" s="60"/>
      <c r="AA252" s="430"/>
      <c r="AB252" s="427"/>
      <c r="AC252" s="7"/>
      <c r="AD252" s="47" t="s">
        <v>71</v>
      </c>
      <c r="AE252" s="226">
        <v>7</v>
      </c>
      <c r="AF252" s="227"/>
      <c r="AG252" s="48" t="s">
        <v>86</v>
      </c>
      <c r="AH252" s="226">
        <v>10</v>
      </c>
      <c r="AI252" s="227"/>
      <c r="AJ252" s="394"/>
      <c r="AK252" s="397"/>
      <c r="AL252" s="390"/>
      <c r="AM252" s="6"/>
      <c r="AN252" s="383"/>
      <c r="AO252" s="6"/>
      <c r="AP252" s="57" t="s">
        <v>121</v>
      </c>
      <c r="AQ252" s="56">
        <f>AQ251*1/AQ250</f>
        <v>0</v>
      </c>
      <c r="AR252" s="6"/>
      <c r="AV252" s="6"/>
      <c r="AW252" s="93">
        <f t="shared" si="31"/>
        <v>0</v>
      </c>
      <c r="AX252" s="98">
        <f t="shared" si="32"/>
        <v>0</v>
      </c>
      <c r="AZ252" s="6"/>
      <c r="BA252" s="5"/>
      <c r="BB252" s="5"/>
      <c r="BC252" s="5"/>
      <c r="BD252" s="5"/>
      <c r="BE252" s="5"/>
      <c r="BF252" s="5"/>
    </row>
    <row r="253" spans="1:245" ht="22.15" customHeight="1" x14ac:dyDescent="0.2">
      <c r="B253" s="182"/>
      <c r="C253" s="473"/>
      <c r="D253" s="451"/>
      <c r="E253" s="454"/>
      <c r="F253" s="357"/>
      <c r="G253" s="357"/>
      <c r="H253" s="478"/>
      <c r="I253" s="130">
        <v>8</v>
      </c>
      <c r="J253" s="129"/>
      <c r="K253" s="309"/>
      <c r="L253" s="309"/>
      <c r="M253" s="309"/>
      <c r="N253" s="309"/>
      <c r="O253" s="7"/>
      <c r="P253" s="415" t="s">
        <v>82</v>
      </c>
      <c r="Q253" s="356"/>
      <c r="R253" s="356"/>
      <c r="S253" s="7"/>
      <c r="T253" s="130">
        <v>8</v>
      </c>
      <c r="U253" s="129"/>
      <c r="V253" s="130">
        <v>8</v>
      </c>
      <c r="W253" s="150"/>
      <c r="X253" s="7"/>
      <c r="Y253" s="63" t="s">
        <v>123</v>
      </c>
      <c r="Z253" s="61"/>
      <c r="AA253" s="447" t="s">
        <v>128</v>
      </c>
      <c r="AB253" s="446" t="s">
        <v>29</v>
      </c>
      <c r="AC253" s="7"/>
      <c r="AD253" s="40" t="s">
        <v>72</v>
      </c>
      <c r="AE253" s="106">
        <v>7</v>
      </c>
      <c r="AF253" s="225"/>
      <c r="AG253" s="26" t="s">
        <v>87</v>
      </c>
      <c r="AH253" s="106">
        <v>7</v>
      </c>
      <c r="AI253" s="225"/>
      <c r="AJ253" s="391" t="s">
        <v>110</v>
      </c>
      <c r="AK253" s="398" t="s">
        <v>30</v>
      </c>
      <c r="AL253" s="347" t="s">
        <v>31</v>
      </c>
      <c r="AM253" s="6"/>
      <c r="AN253" s="383"/>
      <c r="AO253" s="6"/>
      <c r="AP253" s="58" t="s">
        <v>113</v>
      </c>
      <c r="AQ253" s="244">
        <f>AQ247*13</f>
        <v>2340</v>
      </c>
      <c r="AR253" s="6"/>
      <c r="AV253" s="6"/>
      <c r="AW253" s="93">
        <f t="shared" si="31"/>
        <v>0</v>
      </c>
      <c r="AX253" s="98">
        <f t="shared" si="32"/>
        <v>0</v>
      </c>
      <c r="AZ253" s="6"/>
      <c r="BA253" s="5"/>
      <c r="BB253" s="5"/>
      <c r="BC253" s="5"/>
      <c r="BD253" s="5"/>
      <c r="BE253" s="5"/>
      <c r="BF253" s="5"/>
    </row>
    <row r="254" spans="1:245" ht="22.15" customHeight="1" x14ac:dyDescent="0.2">
      <c r="B254" s="182"/>
      <c r="C254" s="473"/>
      <c r="D254" s="451"/>
      <c r="E254" s="454"/>
      <c r="F254" s="357"/>
      <c r="G254" s="357"/>
      <c r="H254" s="478"/>
      <c r="I254" s="130">
        <v>9</v>
      </c>
      <c r="J254" s="129"/>
      <c r="K254" s="309"/>
      <c r="L254" s="309"/>
      <c r="M254" s="309"/>
      <c r="N254" s="309"/>
      <c r="O254" s="7"/>
      <c r="P254" s="411"/>
      <c r="Q254" s="357"/>
      <c r="R254" s="357"/>
      <c r="S254" s="7"/>
      <c r="T254" s="130">
        <v>9</v>
      </c>
      <c r="U254" s="129"/>
      <c r="V254" s="130">
        <v>9</v>
      </c>
      <c r="W254" s="151"/>
      <c r="X254" s="7"/>
      <c r="Y254" s="63" t="s">
        <v>100</v>
      </c>
      <c r="Z254" s="61"/>
      <c r="AA254" s="424"/>
      <c r="AB254" s="418"/>
      <c r="AC254" s="7"/>
      <c r="AD254" s="41" t="s">
        <v>73</v>
      </c>
      <c r="AE254" s="226">
        <v>8</v>
      </c>
      <c r="AF254" s="224"/>
      <c r="AG254" s="38" t="s">
        <v>88</v>
      </c>
      <c r="AH254" s="226">
        <v>5</v>
      </c>
      <c r="AI254" s="224"/>
      <c r="AJ254" s="400"/>
      <c r="AK254" s="401"/>
      <c r="AL254" s="395"/>
      <c r="AM254" s="6"/>
      <c r="AN254" s="383"/>
      <c r="AO254" s="6"/>
      <c r="AP254" s="58" t="s">
        <v>114</v>
      </c>
      <c r="AQ254" s="244">
        <f>AQ248*AA245</f>
        <v>0</v>
      </c>
      <c r="AR254" s="6"/>
      <c r="AV254" s="6"/>
      <c r="AW254" s="93">
        <f t="shared" si="31"/>
        <v>0</v>
      </c>
      <c r="AX254" s="98">
        <f t="shared" si="32"/>
        <v>0</v>
      </c>
      <c r="AZ254" s="6"/>
      <c r="BA254" s="5"/>
      <c r="BB254" s="5"/>
      <c r="BC254" s="5"/>
      <c r="BD254" s="5"/>
      <c r="BE254" s="5"/>
      <c r="BF254" s="5"/>
    </row>
    <row r="255" spans="1:245" ht="22.15" customHeight="1" thickBot="1" x14ac:dyDescent="0.25">
      <c r="B255" s="182"/>
      <c r="C255" s="473"/>
      <c r="D255" s="451"/>
      <c r="E255" s="454"/>
      <c r="F255" s="357"/>
      <c r="G255" s="357"/>
      <c r="H255" s="478"/>
      <c r="I255" s="130">
        <v>10</v>
      </c>
      <c r="J255" s="129"/>
      <c r="K255" s="309"/>
      <c r="L255" s="309"/>
      <c r="M255" s="309"/>
      <c r="N255" s="309"/>
      <c r="O255" s="7"/>
      <c r="P255" s="411"/>
      <c r="Q255" s="357"/>
      <c r="R255" s="357"/>
      <c r="S255" s="7"/>
      <c r="T255" s="130">
        <v>10</v>
      </c>
      <c r="U255" s="129"/>
      <c r="V255" s="130">
        <v>10</v>
      </c>
      <c r="W255" s="151"/>
      <c r="X255" s="7"/>
      <c r="Y255" s="50" t="s">
        <v>101</v>
      </c>
      <c r="Z255" s="60"/>
      <c r="AA255" s="428" t="s">
        <v>129</v>
      </c>
      <c r="AB255" s="425" t="s">
        <v>32</v>
      </c>
      <c r="AC255" s="7"/>
      <c r="AD255" s="40" t="s">
        <v>74</v>
      </c>
      <c r="AE255" s="106">
        <v>8</v>
      </c>
      <c r="AF255" s="225"/>
      <c r="AG255" s="26" t="s">
        <v>89</v>
      </c>
      <c r="AH255" s="106">
        <v>7</v>
      </c>
      <c r="AI255" s="225"/>
      <c r="AJ255" s="393" t="s">
        <v>111</v>
      </c>
      <c r="AK255" s="396" t="s">
        <v>33</v>
      </c>
      <c r="AL255" s="389" t="s">
        <v>34</v>
      </c>
      <c r="AM255" s="6"/>
      <c r="AN255" s="383"/>
      <c r="AO255" s="6"/>
      <c r="AP255" s="237" t="s">
        <v>119</v>
      </c>
      <c r="AQ255" s="238">
        <f>AQ254*1/AQ253</f>
        <v>0</v>
      </c>
      <c r="AR255" s="6"/>
      <c r="AV255" s="6"/>
      <c r="AW255" s="93">
        <f t="shared" si="31"/>
        <v>0</v>
      </c>
      <c r="AX255" s="98">
        <f t="shared" si="32"/>
        <v>0</v>
      </c>
      <c r="AZ255" s="6"/>
      <c r="BA255" s="5"/>
      <c r="BB255" s="5"/>
      <c r="BC255" s="5"/>
      <c r="BD255" s="5"/>
      <c r="BE255" s="5"/>
      <c r="BF255" s="5"/>
    </row>
    <row r="256" spans="1:245" ht="22.15" customHeight="1" x14ac:dyDescent="0.2">
      <c r="B256" s="182"/>
      <c r="C256" s="473"/>
      <c r="D256" s="451"/>
      <c r="E256" s="454"/>
      <c r="F256" s="357"/>
      <c r="G256" s="357"/>
      <c r="H256" s="478"/>
      <c r="I256" s="130">
        <v>11</v>
      </c>
      <c r="J256" s="129"/>
      <c r="K256" s="309"/>
      <c r="L256" s="309"/>
      <c r="M256" s="309"/>
      <c r="N256" s="309"/>
      <c r="O256" s="7"/>
      <c r="P256" s="411"/>
      <c r="Q256" s="357"/>
      <c r="R256" s="357"/>
      <c r="S256" s="7"/>
      <c r="T256" s="130">
        <v>11</v>
      </c>
      <c r="U256" s="129"/>
      <c r="V256" s="130">
        <v>11</v>
      </c>
      <c r="W256" s="151"/>
      <c r="X256" s="7"/>
      <c r="Y256" s="50" t="s">
        <v>102</v>
      </c>
      <c r="Z256" s="60"/>
      <c r="AA256" s="430"/>
      <c r="AB256" s="427"/>
      <c r="AC256" s="7"/>
      <c r="AD256" s="42" t="s">
        <v>75</v>
      </c>
      <c r="AE256" s="226">
        <v>9</v>
      </c>
      <c r="AF256" s="228"/>
      <c r="AG256" s="38" t="s">
        <v>90</v>
      </c>
      <c r="AH256" s="226">
        <v>6</v>
      </c>
      <c r="AI256" s="228"/>
      <c r="AJ256" s="394"/>
      <c r="AK256" s="397"/>
      <c r="AL256" s="390"/>
      <c r="AM256" s="6"/>
      <c r="AN256" s="383"/>
      <c r="AO256" s="6"/>
      <c r="AP256" s="2"/>
      <c r="AQ256" s="6"/>
      <c r="AR256" s="6"/>
      <c r="AV256" s="6"/>
      <c r="AW256" s="93">
        <f t="shared" si="31"/>
        <v>0</v>
      </c>
      <c r="AX256" s="98">
        <f t="shared" si="32"/>
        <v>0</v>
      </c>
      <c r="AZ256" s="6"/>
      <c r="BA256" s="5"/>
      <c r="BB256" s="5"/>
      <c r="BC256" s="5"/>
      <c r="BD256" s="5"/>
      <c r="BE256" s="5"/>
      <c r="BF256" s="5"/>
    </row>
    <row r="257" spans="1:245" ht="22.15" customHeight="1" x14ac:dyDescent="0.2">
      <c r="B257" s="182"/>
      <c r="C257" s="473"/>
      <c r="D257" s="451"/>
      <c r="E257" s="454"/>
      <c r="F257" s="357"/>
      <c r="G257" s="357"/>
      <c r="H257" s="478"/>
      <c r="I257" s="130">
        <v>12</v>
      </c>
      <c r="J257" s="129"/>
      <c r="K257" s="309"/>
      <c r="L257" s="309"/>
      <c r="M257" s="309"/>
      <c r="N257" s="309"/>
      <c r="O257" s="7"/>
      <c r="P257" s="411"/>
      <c r="Q257" s="357"/>
      <c r="R257" s="357"/>
      <c r="S257" s="7"/>
      <c r="T257" s="130">
        <v>12</v>
      </c>
      <c r="U257" s="129"/>
      <c r="V257" s="130">
        <v>12</v>
      </c>
      <c r="W257" s="151"/>
      <c r="X257" s="7"/>
      <c r="Y257" s="63" t="s">
        <v>103</v>
      </c>
      <c r="Z257" s="66"/>
      <c r="AA257" s="432" t="s">
        <v>130</v>
      </c>
      <c r="AB257" s="417" t="s">
        <v>35</v>
      </c>
      <c r="AC257" s="7"/>
      <c r="AD257" s="43" t="s">
        <v>76</v>
      </c>
      <c r="AE257" s="106">
        <v>8</v>
      </c>
      <c r="AF257" s="225"/>
      <c r="AG257" s="26" t="s">
        <v>91</v>
      </c>
      <c r="AH257" s="106">
        <v>9</v>
      </c>
      <c r="AI257" s="225"/>
      <c r="AJ257" s="391" t="s">
        <v>112</v>
      </c>
      <c r="AK257" s="398" t="s">
        <v>36</v>
      </c>
      <c r="AL257" s="347" t="s">
        <v>37</v>
      </c>
      <c r="AM257" s="6"/>
      <c r="AN257" s="383"/>
      <c r="AO257" s="6"/>
      <c r="AP257" s="2"/>
      <c r="AQ257" s="6"/>
      <c r="AR257" s="6"/>
      <c r="AV257" s="6"/>
      <c r="AW257" s="93">
        <f t="shared" si="31"/>
        <v>0</v>
      </c>
      <c r="AX257" s="98">
        <f t="shared" si="32"/>
        <v>0</v>
      </c>
      <c r="AZ257" s="6"/>
      <c r="BA257" s="5"/>
      <c r="BB257" s="5"/>
      <c r="BC257" s="5"/>
      <c r="BD257" s="5"/>
      <c r="BE257" s="5"/>
      <c r="BF257" s="5"/>
    </row>
    <row r="258" spans="1:245" ht="22.15" customHeight="1" thickBot="1" x14ac:dyDescent="0.25">
      <c r="B258" s="183"/>
      <c r="C258" s="474"/>
      <c r="D258" s="452"/>
      <c r="E258" s="455"/>
      <c r="F258" s="358"/>
      <c r="G258" s="358"/>
      <c r="H258" s="479"/>
      <c r="I258" s="184">
        <v>13</v>
      </c>
      <c r="J258" s="139"/>
      <c r="K258" s="310"/>
      <c r="L258" s="310"/>
      <c r="M258" s="310"/>
      <c r="N258" s="310"/>
      <c r="O258" s="7"/>
      <c r="P258" s="416"/>
      <c r="Q258" s="358"/>
      <c r="R258" s="358"/>
      <c r="S258" s="7"/>
      <c r="T258" s="184">
        <v>13</v>
      </c>
      <c r="U258" s="139"/>
      <c r="V258" s="184">
        <v>13</v>
      </c>
      <c r="W258" s="152"/>
      <c r="X258" s="7"/>
      <c r="Y258" s="64" t="s">
        <v>104</v>
      </c>
      <c r="Z258" s="67"/>
      <c r="AA258" s="433"/>
      <c r="AB258" s="431"/>
      <c r="AC258" s="7"/>
      <c r="AD258" s="44" t="s">
        <v>77</v>
      </c>
      <c r="AE258" s="229">
        <v>5</v>
      </c>
      <c r="AF258" s="230"/>
      <c r="AG258" s="25" t="s">
        <v>92</v>
      </c>
      <c r="AH258" s="229">
        <v>10</v>
      </c>
      <c r="AI258" s="230"/>
      <c r="AJ258" s="392"/>
      <c r="AK258" s="399"/>
      <c r="AL258" s="348"/>
      <c r="AM258" s="6"/>
      <c r="AN258" s="384"/>
      <c r="AO258" s="6"/>
      <c r="AP258" s="2"/>
      <c r="AQ258" s="6"/>
      <c r="AR258" s="6"/>
      <c r="AV258" s="6"/>
      <c r="AW258" s="93">
        <f t="shared" si="31"/>
        <v>0</v>
      </c>
      <c r="AX258" s="98">
        <f t="shared" si="32"/>
        <v>0</v>
      </c>
      <c r="AZ258" s="6"/>
      <c r="BA258" s="6"/>
      <c r="BB258" s="6"/>
      <c r="BC258" s="6"/>
      <c r="BD258" s="6"/>
      <c r="BE258" s="6"/>
      <c r="BF258" s="6"/>
    </row>
    <row r="259" spans="1:245" s="18" customFormat="1" ht="5.0999999999999996" customHeight="1" thickBot="1" x14ac:dyDescent="0.25">
      <c r="A259" s="12"/>
      <c r="B259" s="35"/>
      <c r="C259" s="177"/>
      <c r="D259" s="135"/>
      <c r="E259" s="137"/>
      <c r="F259" s="23"/>
      <c r="G259" s="23"/>
      <c r="H259" s="23"/>
      <c r="I259" s="178"/>
      <c r="J259" s="23"/>
      <c r="K259" s="11"/>
      <c r="L259" s="11"/>
      <c r="M259" s="11"/>
      <c r="N259" s="11"/>
      <c r="O259" s="7"/>
      <c r="P259" s="193"/>
      <c r="Q259" s="23"/>
      <c r="R259" s="23"/>
      <c r="S259" s="7"/>
      <c r="T259" s="178"/>
      <c r="U259" s="23"/>
      <c r="V259" s="178"/>
      <c r="W259" s="23"/>
      <c r="X259" s="7"/>
      <c r="Y259" s="13"/>
      <c r="Z259" s="34"/>
      <c r="AA259" s="15"/>
      <c r="AB259" s="14"/>
      <c r="AC259" s="7"/>
      <c r="AD259" s="10"/>
      <c r="AE259" s="210"/>
      <c r="AF259" s="211"/>
      <c r="AG259" s="10"/>
      <c r="AH259" s="210"/>
      <c r="AI259" s="211"/>
      <c r="AJ259" s="16"/>
      <c r="AK259" s="7"/>
      <c r="AL259" s="17"/>
      <c r="AM259" s="10"/>
      <c r="AN259" s="35"/>
      <c r="AO259" s="10"/>
      <c r="AQ259" s="243"/>
      <c r="AR259" s="10"/>
      <c r="AT259" s="24"/>
      <c r="AU259" s="78"/>
      <c r="AV259" s="10"/>
      <c r="AW259" s="93"/>
      <c r="AX259" s="95"/>
      <c r="AZ259" s="10"/>
      <c r="BA259" s="10"/>
      <c r="BB259" s="10"/>
      <c r="BC259" s="10"/>
      <c r="BD259" s="10"/>
      <c r="BE259" s="10"/>
      <c r="BF259" s="10"/>
      <c r="BH259" s="209"/>
    </row>
    <row r="260" spans="1:245" ht="39.950000000000003" customHeight="1" thickBot="1" x14ac:dyDescent="0.25">
      <c r="B260" s="165"/>
      <c r="C260" s="166"/>
      <c r="D260" s="465" t="s">
        <v>0</v>
      </c>
      <c r="E260" s="376" t="s">
        <v>11</v>
      </c>
      <c r="F260" s="467" t="s">
        <v>12</v>
      </c>
      <c r="G260" s="467" t="s">
        <v>10</v>
      </c>
      <c r="H260" s="467" t="s">
        <v>15</v>
      </c>
      <c r="I260" s="469" t="s">
        <v>178</v>
      </c>
      <c r="J260" s="470"/>
      <c r="K260" s="376" t="s">
        <v>2</v>
      </c>
      <c r="L260" s="376" t="s">
        <v>3</v>
      </c>
      <c r="M260" s="376" t="s">
        <v>4</v>
      </c>
      <c r="N260" s="376" t="s">
        <v>5</v>
      </c>
      <c r="O260" s="7"/>
      <c r="P260" s="376" t="s">
        <v>1</v>
      </c>
      <c r="Q260" s="368" t="s">
        <v>8</v>
      </c>
      <c r="R260" s="370" t="s">
        <v>9</v>
      </c>
      <c r="T260" s="364" t="s">
        <v>14</v>
      </c>
      <c r="U260" s="365"/>
      <c r="V260" s="378" t="s">
        <v>13</v>
      </c>
      <c r="W260" s="379"/>
      <c r="Y260" s="231" t="s">
        <v>106</v>
      </c>
      <c r="Z260" s="33"/>
      <c r="AA260" s="232" t="s">
        <v>17</v>
      </c>
      <c r="AB260" s="419" t="s">
        <v>6</v>
      </c>
      <c r="AD260" s="215" t="s">
        <v>124</v>
      </c>
      <c r="AE260" s="216"/>
      <c r="AF260" s="217"/>
      <c r="AG260" s="216"/>
      <c r="AH260" s="216"/>
      <c r="AI260" s="217"/>
      <c r="AJ260" s="216"/>
      <c r="AK260" s="216"/>
      <c r="AL260" s="218"/>
      <c r="AM260" s="2"/>
      <c r="AN260" s="62" t="s">
        <v>182</v>
      </c>
      <c r="AO260" s="2"/>
      <c r="AP260" s="508" t="s">
        <v>183</v>
      </c>
      <c r="AQ260" s="509"/>
      <c r="AR260" s="2"/>
      <c r="AV260" s="2"/>
      <c r="AW260" s="99"/>
      <c r="AX260" s="97"/>
      <c r="AZ260" s="2"/>
      <c r="BA260" s="2"/>
      <c r="BB260" s="2"/>
      <c r="BC260" s="2"/>
      <c r="BD260" s="2"/>
      <c r="BE260" s="2"/>
      <c r="BF260" s="2"/>
      <c r="IK260" s="2"/>
    </row>
    <row r="261" spans="1:245" ht="20.100000000000001" customHeight="1" thickBot="1" x14ac:dyDescent="0.25">
      <c r="B261" s="168"/>
      <c r="C261" s="169"/>
      <c r="D261" s="466"/>
      <c r="E261" s="377"/>
      <c r="F261" s="468"/>
      <c r="G261" s="468"/>
      <c r="H261" s="468"/>
      <c r="I261" s="471"/>
      <c r="J261" s="472"/>
      <c r="K261" s="377"/>
      <c r="L261" s="377"/>
      <c r="M261" s="377"/>
      <c r="N261" s="377"/>
      <c r="P261" s="377"/>
      <c r="Q261" s="369"/>
      <c r="R261" s="371"/>
      <c r="S261" s="46"/>
      <c r="T261" s="366"/>
      <c r="U261" s="367"/>
      <c r="V261" s="380"/>
      <c r="W261" s="381"/>
      <c r="X261" s="46"/>
      <c r="Y261" s="37" t="s">
        <v>105</v>
      </c>
      <c r="Z261" s="102"/>
      <c r="AA261" s="8">
        <f>SUM(Z262:Z274)</f>
        <v>0</v>
      </c>
      <c r="AB261" s="420"/>
      <c r="AC261" s="46"/>
      <c r="AD261" s="221" t="s">
        <v>131</v>
      </c>
      <c r="AE261" s="53"/>
      <c r="AF261" s="54"/>
      <c r="AG261" s="53"/>
      <c r="AH261" s="53"/>
      <c r="AI261" s="54"/>
      <c r="AJ261" s="222" t="s">
        <v>17</v>
      </c>
      <c r="AK261" s="196" t="s">
        <v>125</v>
      </c>
      <c r="AL261" s="156" t="s">
        <v>93</v>
      </c>
      <c r="AM261" s="2"/>
      <c r="AN261" s="385"/>
      <c r="AO261" s="2"/>
      <c r="AP261" s="69" t="s">
        <v>136</v>
      </c>
      <c r="AQ261" s="70">
        <v>17</v>
      </c>
      <c r="AR261" s="2"/>
      <c r="AV261" s="2"/>
      <c r="AW261" s="93"/>
      <c r="AX261" s="93"/>
      <c r="AZ261" s="2"/>
      <c r="BA261" s="2"/>
      <c r="BB261" s="2"/>
      <c r="BC261" s="2"/>
      <c r="BD261" s="2"/>
      <c r="BE261" s="2"/>
      <c r="BF261" s="2"/>
      <c r="IK261" s="2"/>
    </row>
    <row r="262" spans="1:245" ht="22.15" customHeight="1" x14ac:dyDescent="0.2">
      <c r="B262" s="91"/>
      <c r="C262" s="170"/>
      <c r="D262" s="434"/>
      <c r="E262" s="437"/>
      <c r="F262" s="362"/>
      <c r="G262" s="362"/>
      <c r="H262" s="362"/>
      <c r="I262" s="171">
        <v>1</v>
      </c>
      <c r="J262" s="141"/>
      <c r="K262" s="315"/>
      <c r="L262" s="303"/>
      <c r="M262" s="303"/>
      <c r="N262" s="303"/>
      <c r="O262" s="46"/>
      <c r="P262" s="440" t="s">
        <v>81</v>
      </c>
      <c r="Q262" s="362"/>
      <c r="R262" s="362"/>
      <c r="S262" s="7"/>
      <c r="T262" s="171">
        <v>1</v>
      </c>
      <c r="U262" s="141"/>
      <c r="V262" s="171">
        <v>1</v>
      </c>
      <c r="W262" s="145"/>
      <c r="X262" s="7"/>
      <c r="Y262" s="31" t="s">
        <v>94</v>
      </c>
      <c r="Z262" s="65"/>
      <c r="AA262" s="445" t="s">
        <v>20</v>
      </c>
      <c r="AB262" s="444" t="s">
        <v>19</v>
      </c>
      <c r="AC262" s="7"/>
      <c r="AD262" s="52" t="s">
        <v>160</v>
      </c>
      <c r="AE262" s="223">
        <v>1</v>
      </c>
      <c r="AF262" s="224"/>
      <c r="AG262" s="39" t="s">
        <v>78</v>
      </c>
      <c r="AH262" s="223">
        <v>7</v>
      </c>
      <c r="AI262" s="224"/>
      <c r="AJ262" s="393" t="s">
        <v>107</v>
      </c>
      <c r="AK262" s="396" t="s">
        <v>21</v>
      </c>
      <c r="AL262" s="389" t="s">
        <v>39</v>
      </c>
      <c r="AM262" s="6"/>
      <c r="AN262" s="386"/>
      <c r="AO262" s="6"/>
      <c r="AP262" s="49" t="s">
        <v>135</v>
      </c>
      <c r="AQ262" s="55">
        <v>26</v>
      </c>
      <c r="AR262" s="6"/>
      <c r="AV262" s="6"/>
      <c r="AW262" s="93">
        <f t="shared" ref="AW262:AW274" si="33">AE262*AF262</f>
        <v>0</v>
      </c>
      <c r="AX262" s="98">
        <f t="shared" ref="AX262:AX274" si="34">AH262*AI262</f>
        <v>0</v>
      </c>
      <c r="AZ262" s="6"/>
      <c r="BA262" s="6"/>
      <c r="BB262" s="6"/>
      <c r="BC262" s="6"/>
      <c r="BD262" s="6"/>
      <c r="BE262" s="6"/>
      <c r="BF262" s="6"/>
      <c r="BH262" s="68" t="s">
        <v>138</v>
      </c>
      <c r="BI262" s="56">
        <f>AQ265*1</f>
        <v>0</v>
      </c>
      <c r="BJ262" s="56">
        <f t="shared" ref="BJ262:BJ263" si="35">BK262-BI262</f>
        <v>1</v>
      </c>
      <c r="BK262" s="240">
        <v>1</v>
      </c>
      <c r="BL262" s="240"/>
    </row>
    <row r="263" spans="1:245" ht="22.15" customHeight="1" x14ac:dyDescent="0.2">
      <c r="B263" s="172"/>
      <c r="C263" s="475" t="s">
        <v>56</v>
      </c>
      <c r="D263" s="435"/>
      <c r="E263" s="438"/>
      <c r="F263" s="360"/>
      <c r="G263" s="360"/>
      <c r="H263" s="360"/>
      <c r="I263" s="173">
        <v>2</v>
      </c>
      <c r="J263" s="142"/>
      <c r="K263" s="316"/>
      <c r="L263" s="304"/>
      <c r="M263" s="304"/>
      <c r="N263" s="304"/>
      <c r="O263" s="7"/>
      <c r="P263" s="351"/>
      <c r="Q263" s="360"/>
      <c r="R263" s="360"/>
      <c r="S263" s="7"/>
      <c r="T263" s="173">
        <v>2</v>
      </c>
      <c r="U263" s="142"/>
      <c r="V263" s="173">
        <v>2</v>
      </c>
      <c r="W263" s="146"/>
      <c r="X263" s="7"/>
      <c r="Y263" s="50" t="s">
        <v>95</v>
      </c>
      <c r="Z263" s="59"/>
      <c r="AA263" s="430"/>
      <c r="AB263" s="427"/>
      <c r="AC263" s="7"/>
      <c r="AD263" s="40" t="s">
        <v>66</v>
      </c>
      <c r="AE263" s="106">
        <v>2</v>
      </c>
      <c r="AF263" s="225"/>
      <c r="AG263" s="9" t="s">
        <v>79</v>
      </c>
      <c r="AH263" s="106">
        <v>9</v>
      </c>
      <c r="AI263" s="225"/>
      <c r="AJ263" s="394"/>
      <c r="AK263" s="397"/>
      <c r="AL263" s="390"/>
      <c r="AM263" s="6"/>
      <c r="AN263" s="386"/>
      <c r="AO263" s="6"/>
      <c r="AP263" s="49" t="s">
        <v>115</v>
      </c>
      <c r="AQ263" s="55">
        <f>AE262+AE263+AE264+AE265+AE266+AE267+AE268+AE269+AE270+AE271+AE272+AE273+AE274+AH262+AH263+AH264+AH265+AH266+AH267+AH268+AH269+AH270+AH271+AH272+AH273+AH274</f>
        <v>180</v>
      </c>
      <c r="AR263" s="6"/>
      <c r="AV263" s="6"/>
      <c r="AW263" s="93">
        <f t="shared" si="33"/>
        <v>0</v>
      </c>
      <c r="AX263" s="98">
        <f t="shared" si="34"/>
        <v>0</v>
      </c>
      <c r="AZ263" s="6"/>
      <c r="BA263" s="5"/>
      <c r="BB263" s="5"/>
      <c r="BC263" s="5"/>
      <c r="BD263" s="5"/>
      <c r="BE263" s="5"/>
      <c r="BF263" s="5"/>
      <c r="BH263" s="57" t="s">
        <v>140</v>
      </c>
      <c r="BI263" s="56">
        <f>AQ268*1</f>
        <v>0</v>
      </c>
      <c r="BJ263" s="56">
        <f t="shared" si="35"/>
        <v>1</v>
      </c>
      <c r="BK263" s="240">
        <v>1</v>
      </c>
      <c r="BL263" s="240"/>
    </row>
    <row r="264" spans="1:245" ht="22.15" customHeight="1" x14ac:dyDescent="0.2">
      <c r="B264" s="174"/>
      <c r="C264" s="475"/>
      <c r="D264" s="435"/>
      <c r="E264" s="438"/>
      <c r="F264" s="360"/>
      <c r="G264" s="360"/>
      <c r="H264" s="360"/>
      <c r="I264" s="173">
        <v>3</v>
      </c>
      <c r="J264" s="142"/>
      <c r="K264" s="316"/>
      <c r="L264" s="304"/>
      <c r="M264" s="304"/>
      <c r="N264" s="304"/>
      <c r="O264" s="7"/>
      <c r="P264" s="351"/>
      <c r="Q264" s="360"/>
      <c r="R264" s="360"/>
      <c r="S264" s="7"/>
      <c r="T264" s="173">
        <v>3</v>
      </c>
      <c r="U264" s="142"/>
      <c r="V264" s="173">
        <v>3</v>
      </c>
      <c r="W264" s="146"/>
      <c r="X264" s="7"/>
      <c r="Y264" s="63" t="s">
        <v>96</v>
      </c>
      <c r="Z264" s="61"/>
      <c r="AA264" s="423" t="s">
        <v>23</v>
      </c>
      <c r="AB264" s="417" t="s">
        <v>22</v>
      </c>
      <c r="AC264" s="7"/>
      <c r="AD264" s="41" t="s">
        <v>67</v>
      </c>
      <c r="AE264" s="226">
        <v>3</v>
      </c>
      <c r="AF264" s="224"/>
      <c r="AG264" s="38" t="s">
        <v>80</v>
      </c>
      <c r="AH264" s="226">
        <v>8</v>
      </c>
      <c r="AI264" s="224"/>
      <c r="AJ264" s="391" t="s">
        <v>108</v>
      </c>
      <c r="AK264" s="398" t="s">
        <v>24</v>
      </c>
      <c r="AL264" s="347" t="s">
        <v>25</v>
      </c>
      <c r="AM264" s="6"/>
      <c r="AN264" s="386"/>
      <c r="AO264" s="6"/>
      <c r="AP264" s="49" t="s">
        <v>116</v>
      </c>
      <c r="AQ264" s="55">
        <f>AW262+AW263+AW264+AW265+AW266+AW267+AW268+AW269+AW270+AW271+AW272+AW273+AW274+AX262+AX263+AX264+AX265+AX266+AX267+AX268+AX269+AX270+AX271+AX272+AX273+AX274</f>
        <v>0</v>
      </c>
      <c r="AR264" s="6"/>
      <c r="AV264" s="6"/>
      <c r="AW264" s="93">
        <f t="shared" si="33"/>
        <v>0</v>
      </c>
      <c r="AX264" s="98">
        <f t="shared" si="34"/>
        <v>0</v>
      </c>
      <c r="AZ264" s="6"/>
      <c r="BA264" s="5"/>
      <c r="BB264" s="5"/>
      <c r="BC264" s="5"/>
      <c r="BD264" s="5"/>
      <c r="BE264" s="5"/>
      <c r="BF264" s="5"/>
      <c r="BH264" s="58" t="s">
        <v>142</v>
      </c>
      <c r="BI264" s="56">
        <f>AQ271*1</f>
        <v>0</v>
      </c>
      <c r="BJ264" s="56">
        <f>BK264-BI264</f>
        <v>1</v>
      </c>
      <c r="BK264" s="240">
        <v>1</v>
      </c>
      <c r="BL264" s="240"/>
    </row>
    <row r="265" spans="1:245" ht="22.15" customHeight="1" x14ac:dyDescent="0.2">
      <c r="B265" s="174"/>
      <c r="C265" s="475"/>
      <c r="D265" s="435"/>
      <c r="E265" s="438"/>
      <c r="F265" s="360"/>
      <c r="G265" s="360"/>
      <c r="H265" s="360"/>
      <c r="I265" s="173">
        <v>4</v>
      </c>
      <c r="J265" s="142"/>
      <c r="K265" s="316"/>
      <c r="L265" s="304"/>
      <c r="M265" s="304"/>
      <c r="N265" s="304"/>
      <c r="O265" s="7"/>
      <c r="P265" s="351"/>
      <c r="Q265" s="360"/>
      <c r="R265" s="360"/>
      <c r="S265" s="7"/>
      <c r="T265" s="173">
        <v>4</v>
      </c>
      <c r="U265" s="142"/>
      <c r="V265" s="173">
        <v>4</v>
      </c>
      <c r="W265" s="146"/>
      <c r="X265" s="7"/>
      <c r="Y265" s="63" t="s">
        <v>97</v>
      </c>
      <c r="Z265" s="61"/>
      <c r="AA265" s="424"/>
      <c r="AB265" s="418"/>
      <c r="AC265" s="7"/>
      <c r="AD265" s="40" t="s">
        <v>68</v>
      </c>
      <c r="AE265" s="106">
        <v>4</v>
      </c>
      <c r="AF265" s="225"/>
      <c r="AG265" s="9" t="s">
        <v>83</v>
      </c>
      <c r="AH265" s="106">
        <v>9</v>
      </c>
      <c r="AI265" s="225"/>
      <c r="AJ265" s="400"/>
      <c r="AK265" s="401"/>
      <c r="AL265" s="395"/>
      <c r="AM265" s="6"/>
      <c r="AN265" s="386"/>
      <c r="AO265" s="6"/>
      <c r="AP265" s="49" t="s">
        <v>117</v>
      </c>
      <c r="AQ265" s="56">
        <f>AQ264*1/AQ263</f>
        <v>0</v>
      </c>
      <c r="AR265" s="6"/>
      <c r="AV265" s="6"/>
      <c r="AW265" s="93">
        <f t="shared" si="33"/>
        <v>0</v>
      </c>
      <c r="AX265" s="98">
        <f t="shared" si="34"/>
        <v>0</v>
      </c>
      <c r="AZ265" s="6"/>
      <c r="BA265" s="5"/>
      <c r="BB265" s="5"/>
      <c r="BC265" s="5"/>
      <c r="BD265" s="5"/>
      <c r="BE265" s="5"/>
      <c r="BF265" s="5"/>
    </row>
    <row r="266" spans="1:245" ht="22.15" customHeight="1" x14ac:dyDescent="0.2">
      <c r="B266" s="174"/>
      <c r="C266" s="475"/>
      <c r="D266" s="435"/>
      <c r="E266" s="438"/>
      <c r="F266" s="360"/>
      <c r="G266" s="360"/>
      <c r="H266" s="360"/>
      <c r="I266" s="173">
        <v>5</v>
      </c>
      <c r="J266" s="142"/>
      <c r="K266" s="317"/>
      <c r="L266" s="305"/>
      <c r="M266" s="305"/>
      <c r="N266" s="305"/>
      <c r="O266" s="7"/>
      <c r="P266" s="351"/>
      <c r="Q266" s="360"/>
      <c r="R266" s="360"/>
      <c r="S266" s="7"/>
      <c r="T266" s="173">
        <v>5</v>
      </c>
      <c r="U266" s="142"/>
      <c r="V266" s="173">
        <v>5</v>
      </c>
      <c r="W266" s="146"/>
      <c r="X266" s="7"/>
      <c r="Y266" s="50" t="s">
        <v>98</v>
      </c>
      <c r="Z266" s="60"/>
      <c r="AA266" s="428" t="s">
        <v>127</v>
      </c>
      <c r="AB266" s="425" t="s">
        <v>26</v>
      </c>
      <c r="AC266" s="7"/>
      <c r="AD266" s="41" t="s">
        <v>69</v>
      </c>
      <c r="AE266" s="226">
        <v>5</v>
      </c>
      <c r="AF266" s="224"/>
      <c r="AG266" s="38" t="s">
        <v>84</v>
      </c>
      <c r="AH266" s="226">
        <v>10</v>
      </c>
      <c r="AI266" s="224"/>
      <c r="AJ266" s="402" t="s">
        <v>109</v>
      </c>
      <c r="AK266" s="403" t="s">
        <v>27</v>
      </c>
      <c r="AL266" s="388" t="s">
        <v>28</v>
      </c>
      <c r="AM266" s="6"/>
      <c r="AN266" s="386"/>
      <c r="AO266" s="6"/>
      <c r="AP266" s="57" t="s">
        <v>118</v>
      </c>
      <c r="AQ266" s="55">
        <v>13</v>
      </c>
      <c r="AR266" s="6"/>
      <c r="AV266" s="6"/>
      <c r="AW266" s="93">
        <f t="shared" si="33"/>
        <v>0</v>
      </c>
      <c r="AX266" s="98">
        <f t="shared" si="34"/>
        <v>0</v>
      </c>
      <c r="AZ266" s="6"/>
      <c r="BA266" s="5"/>
      <c r="BB266" s="5"/>
      <c r="BC266" s="5"/>
      <c r="BD266" s="5"/>
      <c r="BE266" s="5"/>
      <c r="BF266" s="5"/>
    </row>
    <row r="267" spans="1:245" ht="22.15" customHeight="1" x14ac:dyDescent="0.2">
      <c r="B267" s="174"/>
      <c r="C267" s="475"/>
      <c r="D267" s="435"/>
      <c r="E267" s="438"/>
      <c r="F267" s="360"/>
      <c r="G267" s="360"/>
      <c r="H267" s="360"/>
      <c r="I267" s="173">
        <v>6</v>
      </c>
      <c r="J267" s="142"/>
      <c r="K267" s="317"/>
      <c r="L267" s="305"/>
      <c r="M267" s="305"/>
      <c r="N267" s="305"/>
      <c r="O267" s="7"/>
      <c r="P267" s="351"/>
      <c r="Q267" s="360"/>
      <c r="R267" s="360"/>
      <c r="S267" s="7"/>
      <c r="T267" s="173">
        <v>6</v>
      </c>
      <c r="U267" s="142"/>
      <c r="V267" s="173">
        <v>6</v>
      </c>
      <c r="W267" s="146"/>
      <c r="X267" s="7"/>
      <c r="Y267" s="50" t="s">
        <v>99</v>
      </c>
      <c r="Z267" s="60"/>
      <c r="AA267" s="429"/>
      <c r="AB267" s="426"/>
      <c r="AC267" s="7"/>
      <c r="AD267" s="40" t="s">
        <v>70</v>
      </c>
      <c r="AE267" s="106">
        <v>6</v>
      </c>
      <c r="AF267" s="225"/>
      <c r="AG267" s="26" t="s">
        <v>85</v>
      </c>
      <c r="AH267" s="106">
        <v>10</v>
      </c>
      <c r="AI267" s="225"/>
      <c r="AJ267" s="393"/>
      <c r="AK267" s="396"/>
      <c r="AL267" s="389"/>
      <c r="AM267" s="6"/>
      <c r="AN267" s="386"/>
      <c r="AO267" s="6"/>
      <c r="AP267" s="57" t="s">
        <v>120</v>
      </c>
      <c r="AQ267" s="55">
        <f>AA261*1</f>
        <v>0</v>
      </c>
      <c r="AR267" s="6"/>
      <c r="AV267" s="6"/>
      <c r="AW267" s="93">
        <f t="shared" si="33"/>
        <v>0</v>
      </c>
      <c r="AX267" s="98">
        <f t="shared" si="34"/>
        <v>0</v>
      </c>
      <c r="AZ267" s="6"/>
      <c r="BA267" s="5"/>
      <c r="BB267" s="5"/>
      <c r="BC267" s="5"/>
      <c r="BD267" s="5"/>
      <c r="BE267" s="5"/>
      <c r="BF267" s="5"/>
    </row>
    <row r="268" spans="1:245" ht="22.15" customHeight="1" x14ac:dyDescent="0.2">
      <c r="B268" s="174"/>
      <c r="C268" s="475"/>
      <c r="D268" s="435"/>
      <c r="E268" s="438"/>
      <c r="F268" s="360"/>
      <c r="G268" s="360"/>
      <c r="H268" s="360"/>
      <c r="I268" s="173">
        <v>7</v>
      </c>
      <c r="J268" s="142"/>
      <c r="K268" s="305"/>
      <c r="L268" s="305"/>
      <c r="M268" s="305"/>
      <c r="N268" s="305"/>
      <c r="O268" s="7"/>
      <c r="P268" s="441"/>
      <c r="Q268" s="363"/>
      <c r="R268" s="363"/>
      <c r="S268" s="7"/>
      <c r="T268" s="173">
        <v>7</v>
      </c>
      <c r="U268" s="142"/>
      <c r="V268" s="173">
        <v>7</v>
      </c>
      <c r="W268" s="146"/>
      <c r="X268" s="7"/>
      <c r="Y268" s="51" t="s">
        <v>122</v>
      </c>
      <c r="Z268" s="60"/>
      <c r="AA268" s="430"/>
      <c r="AB268" s="427"/>
      <c r="AC268" s="7"/>
      <c r="AD268" s="47" t="s">
        <v>71</v>
      </c>
      <c r="AE268" s="226">
        <v>7</v>
      </c>
      <c r="AF268" s="227"/>
      <c r="AG268" s="48" t="s">
        <v>86</v>
      </c>
      <c r="AH268" s="226">
        <v>10</v>
      </c>
      <c r="AI268" s="227"/>
      <c r="AJ268" s="394"/>
      <c r="AK268" s="397"/>
      <c r="AL268" s="390"/>
      <c r="AM268" s="6"/>
      <c r="AN268" s="386"/>
      <c r="AO268" s="6"/>
      <c r="AP268" s="57" t="s">
        <v>121</v>
      </c>
      <c r="AQ268" s="56">
        <f>AQ267*1/AQ266</f>
        <v>0</v>
      </c>
      <c r="AR268" s="6"/>
      <c r="AV268" s="6"/>
      <c r="AW268" s="93">
        <f t="shared" si="33"/>
        <v>0</v>
      </c>
      <c r="AX268" s="98">
        <f t="shared" si="34"/>
        <v>0</v>
      </c>
      <c r="AZ268" s="6"/>
      <c r="BA268" s="5"/>
      <c r="BB268" s="5"/>
      <c r="BC268" s="5"/>
      <c r="BD268" s="5"/>
      <c r="BE268" s="5"/>
      <c r="BF268" s="5"/>
    </row>
    <row r="269" spans="1:245" ht="22.15" customHeight="1" x14ac:dyDescent="0.2">
      <c r="B269" s="174"/>
      <c r="C269" s="475"/>
      <c r="D269" s="435"/>
      <c r="E269" s="438"/>
      <c r="F269" s="360"/>
      <c r="G269" s="360"/>
      <c r="H269" s="360"/>
      <c r="I269" s="173">
        <v>8</v>
      </c>
      <c r="J269" s="142"/>
      <c r="K269" s="305"/>
      <c r="L269" s="305"/>
      <c r="M269" s="305"/>
      <c r="N269" s="305"/>
      <c r="O269" s="7"/>
      <c r="P269" s="350" t="s">
        <v>82</v>
      </c>
      <c r="Q269" s="359"/>
      <c r="R269" s="359"/>
      <c r="S269" s="7"/>
      <c r="T269" s="173">
        <v>8</v>
      </c>
      <c r="U269" s="142"/>
      <c r="V269" s="173">
        <v>8</v>
      </c>
      <c r="W269" s="147"/>
      <c r="X269" s="7"/>
      <c r="Y269" s="63" t="s">
        <v>123</v>
      </c>
      <c r="Z269" s="61"/>
      <c r="AA269" s="447" t="s">
        <v>128</v>
      </c>
      <c r="AB269" s="446" t="s">
        <v>29</v>
      </c>
      <c r="AC269" s="7"/>
      <c r="AD269" s="40" t="s">
        <v>72</v>
      </c>
      <c r="AE269" s="106">
        <v>7</v>
      </c>
      <c r="AF269" s="225"/>
      <c r="AG269" s="26" t="s">
        <v>87</v>
      </c>
      <c r="AH269" s="106">
        <v>7</v>
      </c>
      <c r="AI269" s="225"/>
      <c r="AJ269" s="391" t="s">
        <v>110</v>
      </c>
      <c r="AK269" s="398" t="s">
        <v>30</v>
      </c>
      <c r="AL269" s="347" t="s">
        <v>31</v>
      </c>
      <c r="AM269" s="6"/>
      <c r="AN269" s="386"/>
      <c r="AO269" s="6"/>
      <c r="AP269" s="58" t="s">
        <v>113</v>
      </c>
      <c r="AQ269" s="244">
        <f>AQ263*13</f>
        <v>2340</v>
      </c>
      <c r="AR269" s="6"/>
      <c r="AV269" s="6"/>
      <c r="AW269" s="93">
        <f t="shared" si="33"/>
        <v>0</v>
      </c>
      <c r="AX269" s="98">
        <f t="shared" si="34"/>
        <v>0</v>
      </c>
      <c r="AZ269" s="6"/>
      <c r="BA269" s="5"/>
      <c r="BB269" s="5"/>
      <c r="BC269" s="5"/>
      <c r="BD269" s="5"/>
      <c r="BE269" s="5"/>
      <c r="BF269" s="5"/>
    </row>
    <row r="270" spans="1:245" ht="22.15" customHeight="1" x14ac:dyDescent="0.2">
      <c r="B270" s="174"/>
      <c r="C270" s="475"/>
      <c r="D270" s="435"/>
      <c r="E270" s="438"/>
      <c r="F270" s="360"/>
      <c r="G270" s="360"/>
      <c r="H270" s="360"/>
      <c r="I270" s="173">
        <v>9</v>
      </c>
      <c r="J270" s="142"/>
      <c r="K270" s="305"/>
      <c r="L270" s="305"/>
      <c r="M270" s="305"/>
      <c r="N270" s="305"/>
      <c r="O270" s="7"/>
      <c r="P270" s="351"/>
      <c r="Q270" s="360"/>
      <c r="R270" s="360"/>
      <c r="S270" s="7"/>
      <c r="T270" s="173">
        <v>9</v>
      </c>
      <c r="U270" s="142"/>
      <c r="V270" s="173">
        <v>9</v>
      </c>
      <c r="W270" s="147"/>
      <c r="X270" s="7"/>
      <c r="Y270" s="63" t="s">
        <v>100</v>
      </c>
      <c r="Z270" s="61"/>
      <c r="AA270" s="424"/>
      <c r="AB270" s="418"/>
      <c r="AC270" s="7"/>
      <c r="AD270" s="41" t="s">
        <v>73</v>
      </c>
      <c r="AE270" s="226">
        <v>8</v>
      </c>
      <c r="AF270" s="224"/>
      <c r="AG270" s="38" t="s">
        <v>88</v>
      </c>
      <c r="AH270" s="226">
        <v>5</v>
      </c>
      <c r="AI270" s="224"/>
      <c r="AJ270" s="400"/>
      <c r="AK270" s="401"/>
      <c r="AL270" s="395"/>
      <c r="AM270" s="6"/>
      <c r="AN270" s="386"/>
      <c r="AO270" s="6"/>
      <c r="AP270" s="58" t="s">
        <v>114</v>
      </c>
      <c r="AQ270" s="244">
        <f>AQ264*AA261</f>
        <v>0</v>
      </c>
      <c r="AR270" s="6"/>
      <c r="AV270" s="6"/>
      <c r="AW270" s="93">
        <f t="shared" si="33"/>
        <v>0</v>
      </c>
      <c r="AX270" s="98">
        <f t="shared" si="34"/>
        <v>0</v>
      </c>
      <c r="AZ270" s="6"/>
      <c r="BA270" s="5"/>
      <c r="BB270" s="5"/>
      <c r="BC270" s="5"/>
      <c r="BD270" s="5"/>
      <c r="BE270" s="5"/>
      <c r="BF270" s="5"/>
    </row>
    <row r="271" spans="1:245" ht="22.15" customHeight="1" thickBot="1" x14ac:dyDescent="0.25">
      <c r="B271" s="174"/>
      <c r="C271" s="475"/>
      <c r="D271" s="435"/>
      <c r="E271" s="438"/>
      <c r="F271" s="360"/>
      <c r="G271" s="360"/>
      <c r="H271" s="360"/>
      <c r="I271" s="173">
        <v>10</v>
      </c>
      <c r="J271" s="142"/>
      <c r="K271" s="305"/>
      <c r="L271" s="305"/>
      <c r="M271" s="305"/>
      <c r="N271" s="305"/>
      <c r="O271" s="7"/>
      <c r="P271" s="351"/>
      <c r="Q271" s="360"/>
      <c r="R271" s="360"/>
      <c r="S271" s="7"/>
      <c r="T271" s="173">
        <v>10</v>
      </c>
      <c r="U271" s="142"/>
      <c r="V271" s="173">
        <v>10</v>
      </c>
      <c r="W271" s="147"/>
      <c r="X271" s="7"/>
      <c r="Y271" s="50" t="s">
        <v>101</v>
      </c>
      <c r="Z271" s="60"/>
      <c r="AA271" s="428" t="s">
        <v>129</v>
      </c>
      <c r="AB271" s="425" t="s">
        <v>32</v>
      </c>
      <c r="AC271" s="7"/>
      <c r="AD271" s="40" t="s">
        <v>74</v>
      </c>
      <c r="AE271" s="106">
        <v>8</v>
      </c>
      <c r="AF271" s="225"/>
      <c r="AG271" s="26" t="s">
        <v>89</v>
      </c>
      <c r="AH271" s="106">
        <v>7</v>
      </c>
      <c r="AI271" s="225"/>
      <c r="AJ271" s="393" t="s">
        <v>111</v>
      </c>
      <c r="AK271" s="396" t="s">
        <v>33</v>
      </c>
      <c r="AL271" s="389" t="s">
        <v>34</v>
      </c>
      <c r="AM271" s="6"/>
      <c r="AN271" s="386"/>
      <c r="AO271" s="6"/>
      <c r="AP271" s="237" t="s">
        <v>119</v>
      </c>
      <c r="AQ271" s="238">
        <f>AQ270*1/AQ269</f>
        <v>0</v>
      </c>
      <c r="AR271" s="6"/>
      <c r="AV271" s="6"/>
      <c r="AW271" s="93">
        <f t="shared" si="33"/>
        <v>0</v>
      </c>
      <c r="AX271" s="98">
        <f t="shared" si="34"/>
        <v>0</v>
      </c>
      <c r="AZ271" s="6"/>
      <c r="BA271" s="5"/>
      <c r="BB271" s="5"/>
      <c r="BC271" s="5"/>
      <c r="BD271" s="5"/>
      <c r="BE271" s="5"/>
      <c r="BF271" s="5"/>
    </row>
    <row r="272" spans="1:245" ht="22.15" customHeight="1" x14ac:dyDescent="0.2">
      <c r="B272" s="174"/>
      <c r="C272" s="475"/>
      <c r="D272" s="435"/>
      <c r="E272" s="438"/>
      <c r="F272" s="360"/>
      <c r="G272" s="360"/>
      <c r="H272" s="360"/>
      <c r="I272" s="173">
        <v>11</v>
      </c>
      <c r="J272" s="142"/>
      <c r="K272" s="305"/>
      <c r="L272" s="305"/>
      <c r="M272" s="305"/>
      <c r="N272" s="305"/>
      <c r="O272" s="7"/>
      <c r="P272" s="351"/>
      <c r="Q272" s="360"/>
      <c r="R272" s="360"/>
      <c r="S272" s="7"/>
      <c r="T272" s="173">
        <v>11</v>
      </c>
      <c r="U272" s="142"/>
      <c r="V272" s="173">
        <v>11</v>
      </c>
      <c r="W272" s="147"/>
      <c r="X272" s="7"/>
      <c r="Y272" s="50" t="s">
        <v>102</v>
      </c>
      <c r="Z272" s="60"/>
      <c r="AA272" s="430"/>
      <c r="AB272" s="427"/>
      <c r="AC272" s="7"/>
      <c r="AD272" s="42" t="s">
        <v>75</v>
      </c>
      <c r="AE272" s="226">
        <v>9</v>
      </c>
      <c r="AF272" s="228"/>
      <c r="AG272" s="38" t="s">
        <v>90</v>
      </c>
      <c r="AH272" s="226">
        <v>6</v>
      </c>
      <c r="AI272" s="228"/>
      <c r="AJ272" s="394"/>
      <c r="AK272" s="397"/>
      <c r="AL272" s="390"/>
      <c r="AM272" s="6"/>
      <c r="AN272" s="386"/>
      <c r="AO272" s="6"/>
      <c r="AP272" s="2"/>
      <c r="AQ272" s="6"/>
      <c r="AR272" s="6"/>
      <c r="AV272" s="6"/>
      <c r="AW272" s="93">
        <f t="shared" si="33"/>
        <v>0</v>
      </c>
      <c r="AX272" s="98">
        <f t="shared" si="34"/>
        <v>0</v>
      </c>
      <c r="AZ272" s="6"/>
      <c r="BA272" s="6"/>
      <c r="BB272" s="6"/>
      <c r="BC272" s="6"/>
      <c r="BD272" s="6"/>
      <c r="BE272" s="6"/>
      <c r="BF272" s="6"/>
    </row>
    <row r="273" spans="1:245" ht="22.15" customHeight="1" x14ac:dyDescent="0.2">
      <c r="B273" s="174"/>
      <c r="C273" s="475"/>
      <c r="D273" s="435"/>
      <c r="E273" s="438"/>
      <c r="F273" s="360"/>
      <c r="G273" s="360"/>
      <c r="H273" s="360"/>
      <c r="I273" s="173">
        <v>12</v>
      </c>
      <c r="J273" s="142"/>
      <c r="K273" s="305"/>
      <c r="L273" s="305"/>
      <c r="M273" s="305"/>
      <c r="N273" s="305"/>
      <c r="O273" s="7"/>
      <c r="P273" s="351"/>
      <c r="Q273" s="360"/>
      <c r="R273" s="360"/>
      <c r="S273" s="7"/>
      <c r="T273" s="173">
        <v>12</v>
      </c>
      <c r="U273" s="142"/>
      <c r="V273" s="173">
        <v>12</v>
      </c>
      <c r="W273" s="147"/>
      <c r="X273" s="7"/>
      <c r="Y273" s="63" t="s">
        <v>103</v>
      </c>
      <c r="Z273" s="66"/>
      <c r="AA273" s="432" t="s">
        <v>130</v>
      </c>
      <c r="AB273" s="417" t="s">
        <v>35</v>
      </c>
      <c r="AC273" s="7"/>
      <c r="AD273" s="43" t="s">
        <v>76</v>
      </c>
      <c r="AE273" s="106">
        <v>8</v>
      </c>
      <c r="AF273" s="225"/>
      <c r="AG273" s="26" t="s">
        <v>91</v>
      </c>
      <c r="AH273" s="106">
        <v>9</v>
      </c>
      <c r="AI273" s="225"/>
      <c r="AJ273" s="391" t="s">
        <v>112</v>
      </c>
      <c r="AK273" s="398" t="s">
        <v>36</v>
      </c>
      <c r="AL273" s="347" t="s">
        <v>37</v>
      </c>
      <c r="AM273" s="6"/>
      <c r="AN273" s="386"/>
      <c r="AO273" s="6"/>
      <c r="AP273" s="2"/>
      <c r="AQ273" s="6"/>
      <c r="AR273" s="6"/>
      <c r="AV273" s="6"/>
      <c r="AW273" s="93">
        <f t="shared" si="33"/>
        <v>0</v>
      </c>
      <c r="AX273" s="98">
        <f t="shared" si="34"/>
        <v>0</v>
      </c>
      <c r="AZ273" s="6"/>
      <c r="BA273" s="6"/>
      <c r="BB273" s="6"/>
      <c r="BC273" s="6"/>
      <c r="BD273" s="6"/>
      <c r="BE273" s="6"/>
      <c r="BF273" s="6"/>
    </row>
    <row r="274" spans="1:245" ht="22.15" customHeight="1" thickBot="1" x14ac:dyDescent="0.25">
      <c r="B274" s="175"/>
      <c r="C274" s="476"/>
      <c r="D274" s="436"/>
      <c r="E274" s="439"/>
      <c r="F274" s="361"/>
      <c r="G274" s="361"/>
      <c r="H274" s="361"/>
      <c r="I274" s="176">
        <v>13</v>
      </c>
      <c r="J274" s="143"/>
      <c r="K274" s="306"/>
      <c r="L274" s="306"/>
      <c r="M274" s="306"/>
      <c r="N274" s="306"/>
      <c r="O274" s="7"/>
      <c r="P274" s="352"/>
      <c r="Q274" s="361"/>
      <c r="R274" s="361"/>
      <c r="S274" s="7"/>
      <c r="T274" s="176">
        <v>13</v>
      </c>
      <c r="U274" s="143"/>
      <c r="V274" s="176">
        <v>13</v>
      </c>
      <c r="W274" s="148"/>
      <c r="X274" s="7"/>
      <c r="Y274" s="64" t="s">
        <v>104</v>
      </c>
      <c r="Z274" s="67"/>
      <c r="AA274" s="433"/>
      <c r="AB274" s="431"/>
      <c r="AC274" s="7"/>
      <c r="AD274" s="44" t="s">
        <v>77</v>
      </c>
      <c r="AE274" s="229">
        <v>5</v>
      </c>
      <c r="AF274" s="230"/>
      <c r="AG274" s="25" t="s">
        <v>92</v>
      </c>
      <c r="AH274" s="229">
        <v>10</v>
      </c>
      <c r="AI274" s="230"/>
      <c r="AJ274" s="392"/>
      <c r="AK274" s="399"/>
      <c r="AL274" s="348"/>
      <c r="AM274" s="6"/>
      <c r="AN274" s="387"/>
      <c r="AO274" s="6"/>
      <c r="AP274" s="2"/>
      <c r="AQ274" s="6"/>
      <c r="AR274" s="6"/>
      <c r="AV274" s="6"/>
      <c r="AW274" s="93">
        <f t="shared" si="33"/>
        <v>0</v>
      </c>
      <c r="AX274" s="98">
        <f t="shared" si="34"/>
        <v>0</v>
      </c>
      <c r="AZ274" s="6"/>
      <c r="BA274" s="6"/>
      <c r="BB274" s="6"/>
      <c r="BC274" s="6"/>
      <c r="BD274" s="6"/>
      <c r="BE274" s="6"/>
      <c r="BF274" s="6"/>
    </row>
    <row r="275" spans="1:245" s="18" customFormat="1" ht="5.0999999999999996" customHeight="1" thickBot="1" x14ac:dyDescent="0.25">
      <c r="A275" s="12"/>
      <c r="B275" s="35"/>
      <c r="C275" s="177"/>
      <c r="D275" s="135"/>
      <c r="E275" s="137"/>
      <c r="F275" s="23"/>
      <c r="G275" s="23"/>
      <c r="H275" s="23"/>
      <c r="I275" s="178"/>
      <c r="J275" s="23"/>
      <c r="K275" s="11"/>
      <c r="L275" s="11"/>
      <c r="M275" s="11"/>
      <c r="N275" s="11"/>
      <c r="O275" s="7"/>
      <c r="P275" s="193"/>
      <c r="Q275" s="23"/>
      <c r="R275" s="23"/>
      <c r="S275" s="7"/>
      <c r="T275" s="178"/>
      <c r="U275" s="23"/>
      <c r="V275" s="178"/>
      <c r="W275" s="23"/>
      <c r="X275" s="7"/>
      <c r="Y275" s="13"/>
      <c r="Z275" s="34"/>
      <c r="AA275" s="15"/>
      <c r="AB275" s="14"/>
      <c r="AC275" s="7"/>
      <c r="AD275" s="10"/>
      <c r="AE275" s="210"/>
      <c r="AF275" s="211"/>
      <c r="AG275" s="10"/>
      <c r="AH275" s="210"/>
      <c r="AI275" s="211"/>
      <c r="AJ275" s="16"/>
      <c r="AK275" s="7"/>
      <c r="AL275" s="17"/>
      <c r="AM275" s="10"/>
      <c r="AN275" s="35"/>
      <c r="AO275" s="10"/>
      <c r="AQ275" s="243"/>
      <c r="AR275" s="10"/>
      <c r="AT275" s="24"/>
      <c r="AU275" s="78"/>
      <c r="AV275" s="10"/>
      <c r="AW275" s="93"/>
      <c r="AX275" s="95"/>
      <c r="AZ275" s="10"/>
      <c r="BA275" s="10"/>
      <c r="BB275" s="10"/>
      <c r="BC275" s="10"/>
      <c r="BD275" s="10"/>
      <c r="BE275" s="10"/>
      <c r="BF275" s="10"/>
      <c r="BH275" s="209"/>
    </row>
    <row r="276" spans="1:245" ht="39.950000000000003" customHeight="1" thickBot="1" x14ac:dyDescent="0.25">
      <c r="B276" s="165"/>
      <c r="C276" s="166"/>
      <c r="D276" s="465" t="s">
        <v>0</v>
      </c>
      <c r="E276" s="376" t="s">
        <v>11</v>
      </c>
      <c r="F276" s="467" t="s">
        <v>12</v>
      </c>
      <c r="G276" s="467" t="s">
        <v>10</v>
      </c>
      <c r="H276" s="467" t="s">
        <v>15</v>
      </c>
      <c r="I276" s="469" t="s">
        <v>178</v>
      </c>
      <c r="J276" s="470"/>
      <c r="K276" s="376" t="s">
        <v>2</v>
      </c>
      <c r="L276" s="376" t="s">
        <v>3</v>
      </c>
      <c r="M276" s="376" t="s">
        <v>4</v>
      </c>
      <c r="N276" s="376" t="s">
        <v>5</v>
      </c>
      <c r="O276" s="7"/>
      <c r="P276" s="376" t="s">
        <v>1</v>
      </c>
      <c r="Q276" s="368" t="s">
        <v>8</v>
      </c>
      <c r="R276" s="370" t="s">
        <v>9</v>
      </c>
      <c r="T276" s="364" t="s">
        <v>14</v>
      </c>
      <c r="U276" s="365"/>
      <c r="V276" s="378" t="s">
        <v>13</v>
      </c>
      <c r="W276" s="379"/>
      <c r="Y276" s="231" t="s">
        <v>106</v>
      </c>
      <c r="Z276" s="33"/>
      <c r="AA276" s="232" t="s">
        <v>17</v>
      </c>
      <c r="AB276" s="419" t="s">
        <v>6</v>
      </c>
      <c r="AD276" s="215" t="s">
        <v>124</v>
      </c>
      <c r="AE276" s="216"/>
      <c r="AF276" s="217"/>
      <c r="AG276" s="216"/>
      <c r="AH276" s="216"/>
      <c r="AI276" s="217"/>
      <c r="AJ276" s="216"/>
      <c r="AK276" s="216"/>
      <c r="AL276" s="218"/>
      <c r="AM276" s="2"/>
      <c r="AN276" s="62" t="s">
        <v>182</v>
      </c>
      <c r="AO276" s="2"/>
      <c r="AP276" s="508" t="s">
        <v>183</v>
      </c>
      <c r="AQ276" s="509"/>
      <c r="AR276" s="2"/>
      <c r="AV276" s="2"/>
      <c r="AW276" s="99"/>
      <c r="AX276" s="97"/>
      <c r="AZ276" s="2"/>
      <c r="BA276" s="2"/>
      <c r="BB276" s="2"/>
      <c r="BC276" s="2"/>
      <c r="BD276" s="2"/>
      <c r="BE276" s="2"/>
      <c r="BF276" s="2"/>
      <c r="IK276" s="2"/>
    </row>
    <row r="277" spans="1:245" ht="20.100000000000001" customHeight="1" thickBot="1" x14ac:dyDescent="0.25">
      <c r="B277" s="168"/>
      <c r="C277" s="169"/>
      <c r="D277" s="466"/>
      <c r="E277" s="377"/>
      <c r="F277" s="468"/>
      <c r="G277" s="468"/>
      <c r="H277" s="468"/>
      <c r="I277" s="471"/>
      <c r="J277" s="472"/>
      <c r="K277" s="377"/>
      <c r="L277" s="377"/>
      <c r="M277" s="377"/>
      <c r="N277" s="377"/>
      <c r="P277" s="377"/>
      <c r="Q277" s="369"/>
      <c r="R277" s="371"/>
      <c r="S277" s="46"/>
      <c r="T277" s="366"/>
      <c r="U277" s="367"/>
      <c r="V277" s="380"/>
      <c r="W277" s="381"/>
      <c r="X277" s="46"/>
      <c r="Y277" s="37" t="s">
        <v>105</v>
      </c>
      <c r="Z277" s="102"/>
      <c r="AA277" s="8">
        <f>SUM(Z278:Z290)</f>
        <v>0</v>
      </c>
      <c r="AB277" s="420"/>
      <c r="AC277" s="46"/>
      <c r="AD277" s="221" t="s">
        <v>131</v>
      </c>
      <c r="AE277" s="53"/>
      <c r="AF277" s="54"/>
      <c r="AG277" s="53"/>
      <c r="AH277" s="53"/>
      <c r="AI277" s="54"/>
      <c r="AJ277" s="222" t="s">
        <v>17</v>
      </c>
      <c r="AK277" s="196" t="s">
        <v>125</v>
      </c>
      <c r="AL277" s="156" t="s">
        <v>93</v>
      </c>
      <c r="AM277" s="2"/>
      <c r="AN277" s="382"/>
      <c r="AO277" s="2"/>
      <c r="AP277" s="69" t="s">
        <v>136</v>
      </c>
      <c r="AQ277" s="70">
        <v>18</v>
      </c>
      <c r="AR277" s="2"/>
      <c r="AV277" s="2"/>
      <c r="AW277" s="93"/>
      <c r="AX277" s="93"/>
      <c r="AZ277" s="2"/>
      <c r="BA277" s="2"/>
      <c r="BB277" s="2"/>
      <c r="BC277" s="2"/>
      <c r="BD277" s="2"/>
      <c r="BE277" s="2"/>
      <c r="BF277" s="2"/>
      <c r="IK277" s="2"/>
    </row>
    <row r="278" spans="1:245" ht="22.15" customHeight="1" x14ac:dyDescent="0.2">
      <c r="B278" s="91"/>
      <c r="C278" s="179"/>
      <c r="D278" s="450"/>
      <c r="E278" s="453"/>
      <c r="F278" s="413"/>
      <c r="G278" s="413"/>
      <c r="H278" s="477"/>
      <c r="I278" s="180">
        <v>1</v>
      </c>
      <c r="J278" s="138"/>
      <c r="K278" s="307"/>
      <c r="L278" s="307"/>
      <c r="M278" s="307"/>
      <c r="N278" s="307"/>
      <c r="O278" s="46"/>
      <c r="P278" s="410" t="s">
        <v>81</v>
      </c>
      <c r="Q278" s="413"/>
      <c r="R278" s="413"/>
      <c r="S278" s="7"/>
      <c r="T278" s="180">
        <v>1</v>
      </c>
      <c r="U278" s="138"/>
      <c r="V278" s="180">
        <v>1</v>
      </c>
      <c r="W278" s="149"/>
      <c r="X278" s="7"/>
      <c r="Y278" s="31" t="s">
        <v>94</v>
      </c>
      <c r="Z278" s="65"/>
      <c r="AA278" s="445" t="s">
        <v>20</v>
      </c>
      <c r="AB278" s="444" t="s">
        <v>19</v>
      </c>
      <c r="AC278" s="7"/>
      <c r="AD278" s="52" t="s">
        <v>160</v>
      </c>
      <c r="AE278" s="223">
        <v>1</v>
      </c>
      <c r="AF278" s="224"/>
      <c r="AG278" s="39" t="s">
        <v>78</v>
      </c>
      <c r="AH278" s="223">
        <v>7</v>
      </c>
      <c r="AI278" s="224"/>
      <c r="AJ278" s="393" t="s">
        <v>107</v>
      </c>
      <c r="AK278" s="396" t="s">
        <v>21</v>
      </c>
      <c r="AL278" s="389" t="s">
        <v>39</v>
      </c>
      <c r="AM278" s="6"/>
      <c r="AN278" s="383"/>
      <c r="AO278" s="6"/>
      <c r="AP278" s="49" t="s">
        <v>135</v>
      </c>
      <c r="AQ278" s="55">
        <v>26</v>
      </c>
      <c r="AR278" s="6"/>
      <c r="AV278" s="6"/>
      <c r="AW278" s="93">
        <f t="shared" ref="AW278:AW290" si="36">AE278*AF278</f>
        <v>0</v>
      </c>
      <c r="AX278" s="98">
        <f t="shared" ref="AX278:AX290" si="37">AH278*AI278</f>
        <v>0</v>
      </c>
      <c r="AZ278" s="6"/>
      <c r="BA278" s="5"/>
      <c r="BB278" s="5"/>
      <c r="BC278" s="5"/>
      <c r="BD278" s="5"/>
      <c r="BE278" s="5"/>
      <c r="BF278" s="5"/>
      <c r="BH278" s="68" t="s">
        <v>138</v>
      </c>
      <c r="BI278" s="56">
        <f>AQ281*1</f>
        <v>0</v>
      </c>
      <c r="BJ278" s="56">
        <f>BK278-BI278</f>
        <v>1</v>
      </c>
      <c r="BK278" s="240">
        <v>1</v>
      </c>
      <c r="BL278" s="240"/>
    </row>
    <row r="279" spans="1:245" ht="22.15" customHeight="1" x14ac:dyDescent="0.2">
      <c r="B279" s="181"/>
      <c r="C279" s="473" t="s">
        <v>57</v>
      </c>
      <c r="D279" s="451"/>
      <c r="E279" s="454"/>
      <c r="F279" s="357"/>
      <c r="G279" s="357"/>
      <c r="H279" s="478"/>
      <c r="I279" s="130">
        <v>2</v>
      </c>
      <c r="J279" s="129"/>
      <c r="K279" s="308"/>
      <c r="L279" s="308"/>
      <c r="M279" s="308"/>
      <c r="N279" s="308"/>
      <c r="O279" s="7"/>
      <c r="P279" s="411"/>
      <c r="Q279" s="357"/>
      <c r="R279" s="357"/>
      <c r="S279" s="7"/>
      <c r="T279" s="130">
        <v>2</v>
      </c>
      <c r="U279" s="129"/>
      <c r="V279" s="130">
        <v>2</v>
      </c>
      <c r="W279" s="150"/>
      <c r="X279" s="7"/>
      <c r="Y279" s="50" t="s">
        <v>95</v>
      </c>
      <c r="Z279" s="59"/>
      <c r="AA279" s="430"/>
      <c r="AB279" s="427"/>
      <c r="AC279" s="7"/>
      <c r="AD279" s="40" t="s">
        <v>66</v>
      </c>
      <c r="AE279" s="106">
        <v>2</v>
      </c>
      <c r="AF279" s="225"/>
      <c r="AG279" s="9" t="s">
        <v>79</v>
      </c>
      <c r="AH279" s="106">
        <v>9</v>
      </c>
      <c r="AI279" s="225"/>
      <c r="AJ279" s="394"/>
      <c r="AK279" s="397"/>
      <c r="AL279" s="390"/>
      <c r="AM279" s="6"/>
      <c r="AN279" s="383"/>
      <c r="AO279" s="6"/>
      <c r="AP279" s="49" t="s">
        <v>115</v>
      </c>
      <c r="AQ279" s="55">
        <f>AE278+AE279+AE280+AE281+AE282+AE283+AE284+AE285+AE286+AE287+AE288+AE289+AE290+AH278+AH279+AH280+AH281+AH282+AH283+AH284+AH285+AH286+AH287+AH288+AH289+AH290</f>
        <v>180</v>
      </c>
      <c r="AR279" s="6"/>
      <c r="AV279" s="6"/>
      <c r="AW279" s="93">
        <f t="shared" si="36"/>
        <v>0</v>
      </c>
      <c r="AX279" s="98">
        <f t="shared" si="37"/>
        <v>0</v>
      </c>
      <c r="AZ279" s="6"/>
      <c r="BA279" s="5"/>
      <c r="BB279" s="5"/>
      <c r="BC279" s="5"/>
      <c r="BD279" s="5"/>
      <c r="BE279" s="5"/>
      <c r="BF279" s="5"/>
      <c r="BH279" s="57" t="s">
        <v>140</v>
      </c>
      <c r="BI279" s="56">
        <f>AQ284*1</f>
        <v>0</v>
      </c>
      <c r="BJ279" s="56">
        <f>BK279-BI279</f>
        <v>1</v>
      </c>
      <c r="BK279" s="240">
        <v>1</v>
      </c>
      <c r="BL279" s="240"/>
    </row>
    <row r="280" spans="1:245" ht="22.15" customHeight="1" x14ac:dyDescent="0.2">
      <c r="B280" s="182"/>
      <c r="C280" s="473"/>
      <c r="D280" s="451"/>
      <c r="E280" s="454"/>
      <c r="F280" s="357"/>
      <c r="G280" s="357"/>
      <c r="H280" s="478"/>
      <c r="I280" s="130">
        <v>3</v>
      </c>
      <c r="J280" s="129"/>
      <c r="K280" s="308"/>
      <c r="L280" s="308"/>
      <c r="M280" s="308"/>
      <c r="N280" s="308"/>
      <c r="O280" s="7"/>
      <c r="P280" s="411"/>
      <c r="Q280" s="357"/>
      <c r="R280" s="357"/>
      <c r="S280" s="7"/>
      <c r="T280" s="130">
        <v>3</v>
      </c>
      <c r="U280" s="129"/>
      <c r="V280" s="130">
        <v>3</v>
      </c>
      <c r="W280" s="150"/>
      <c r="X280" s="7"/>
      <c r="Y280" s="63" t="s">
        <v>96</v>
      </c>
      <c r="Z280" s="61"/>
      <c r="AA280" s="423" t="s">
        <v>23</v>
      </c>
      <c r="AB280" s="417" t="s">
        <v>22</v>
      </c>
      <c r="AC280" s="7"/>
      <c r="AD280" s="41" t="s">
        <v>67</v>
      </c>
      <c r="AE280" s="226">
        <v>3</v>
      </c>
      <c r="AF280" s="224"/>
      <c r="AG280" s="38" t="s">
        <v>80</v>
      </c>
      <c r="AH280" s="226">
        <v>8</v>
      </c>
      <c r="AI280" s="224"/>
      <c r="AJ280" s="391" t="s">
        <v>108</v>
      </c>
      <c r="AK280" s="398" t="s">
        <v>24</v>
      </c>
      <c r="AL280" s="347" t="s">
        <v>25</v>
      </c>
      <c r="AM280" s="6"/>
      <c r="AN280" s="383"/>
      <c r="AO280" s="6"/>
      <c r="AP280" s="49" t="s">
        <v>116</v>
      </c>
      <c r="AQ280" s="55">
        <f>AW278+AW279+AW280+AW281+AW282+AW283+AW284+AW285+AW286+AW287+AW288+AW289+AW290+AX278+AX279+AX280+AX281+AX282+AX283+AX284+AX285+AX286+AX287+AX288+AX289+AX290</f>
        <v>0</v>
      </c>
      <c r="AR280" s="6"/>
      <c r="AV280" s="6"/>
      <c r="AW280" s="93">
        <f t="shared" si="36"/>
        <v>0</v>
      </c>
      <c r="AX280" s="98">
        <f t="shared" si="37"/>
        <v>0</v>
      </c>
      <c r="AZ280" s="6"/>
      <c r="BA280" s="5"/>
      <c r="BB280" s="5"/>
      <c r="BC280" s="5"/>
      <c r="BD280" s="5"/>
      <c r="BE280" s="5"/>
      <c r="BF280" s="5"/>
      <c r="BH280" s="58" t="s">
        <v>142</v>
      </c>
      <c r="BI280" s="56">
        <f>AQ287*1</f>
        <v>0</v>
      </c>
      <c r="BJ280" s="56">
        <f>BK280-BI280</f>
        <v>1</v>
      </c>
      <c r="BK280" s="240">
        <v>1</v>
      </c>
      <c r="BL280" s="240"/>
    </row>
    <row r="281" spans="1:245" ht="22.15" customHeight="1" x14ac:dyDescent="0.2">
      <c r="B281" s="182"/>
      <c r="C281" s="473"/>
      <c r="D281" s="451"/>
      <c r="E281" s="454"/>
      <c r="F281" s="357"/>
      <c r="G281" s="357"/>
      <c r="H281" s="478"/>
      <c r="I281" s="130">
        <v>4</v>
      </c>
      <c r="J281" s="129"/>
      <c r="K281" s="308"/>
      <c r="L281" s="308"/>
      <c r="M281" s="308"/>
      <c r="N281" s="308"/>
      <c r="O281" s="7"/>
      <c r="P281" s="411"/>
      <c r="Q281" s="357"/>
      <c r="R281" s="357"/>
      <c r="S281" s="7"/>
      <c r="T281" s="130">
        <v>4</v>
      </c>
      <c r="U281" s="129"/>
      <c r="V281" s="130">
        <v>4</v>
      </c>
      <c r="W281" s="150"/>
      <c r="X281" s="7"/>
      <c r="Y281" s="63" t="s">
        <v>97</v>
      </c>
      <c r="Z281" s="61"/>
      <c r="AA281" s="424"/>
      <c r="AB281" s="418"/>
      <c r="AC281" s="7"/>
      <c r="AD281" s="40" t="s">
        <v>68</v>
      </c>
      <c r="AE281" s="106">
        <v>4</v>
      </c>
      <c r="AF281" s="225"/>
      <c r="AG281" s="9" t="s">
        <v>83</v>
      </c>
      <c r="AH281" s="106">
        <v>9</v>
      </c>
      <c r="AI281" s="225"/>
      <c r="AJ281" s="400"/>
      <c r="AK281" s="401"/>
      <c r="AL281" s="395"/>
      <c r="AM281" s="6"/>
      <c r="AN281" s="383"/>
      <c r="AO281" s="6"/>
      <c r="AP281" s="49" t="s">
        <v>117</v>
      </c>
      <c r="AQ281" s="56">
        <f>AQ280*1/AQ279</f>
        <v>0</v>
      </c>
      <c r="AR281" s="6"/>
      <c r="AV281" s="6"/>
      <c r="AW281" s="93">
        <f t="shared" si="36"/>
        <v>0</v>
      </c>
      <c r="AX281" s="98">
        <f t="shared" si="37"/>
        <v>0</v>
      </c>
      <c r="AZ281" s="6"/>
      <c r="BA281" s="5"/>
      <c r="BB281" s="5"/>
      <c r="BC281" s="5"/>
      <c r="BD281" s="5"/>
      <c r="BE281" s="5"/>
      <c r="BF281" s="5"/>
    </row>
    <row r="282" spans="1:245" ht="22.15" customHeight="1" x14ac:dyDescent="0.2">
      <c r="B282" s="182"/>
      <c r="C282" s="473"/>
      <c r="D282" s="451"/>
      <c r="E282" s="454"/>
      <c r="F282" s="357"/>
      <c r="G282" s="357"/>
      <c r="H282" s="478"/>
      <c r="I282" s="130">
        <v>5</v>
      </c>
      <c r="J282" s="129"/>
      <c r="K282" s="309"/>
      <c r="L282" s="309"/>
      <c r="M282" s="309"/>
      <c r="N282" s="309"/>
      <c r="O282" s="7"/>
      <c r="P282" s="411"/>
      <c r="Q282" s="357"/>
      <c r="R282" s="357"/>
      <c r="S282" s="7"/>
      <c r="T282" s="130">
        <v>5</v>
      </c>
      <c r="U282" s="129"/>
      <c r="V282" s="130">
        <v>5</v>
      </c>
      <c r="W282" s="150"/>
      <c r="X282" s="7"/>
      <c r="Y282" s="50" t="s">
        <v>98</v>
      </c>
      <c r="Z282" s="60"/>
      <c r="AA282" s="428" t="s">
        <v>127</v>
      </c>
      <c r="AB282" s="425" t="s">
        <v>26</v>
      </c>
      <c r="AC282" s="7"/>
      <c r="AD282" s="41" t="s">
        <v>69</v>
      </c>
      <c r="AE282" s="226">
        <v>5</v>
      </c>
      <c r="AF282" s="224"/>
      <c r="AG282" s="38" t="s">
        <v>84</v>
      </c>
      <c r="AH282" s="226">
        <v>10</v>
      </c>
      <c r="AI282" s="224"/>
      <c r="AJ282" s="402" t="s">
        <v>109</v>
      </c>
      <c r="AK282" s="403" t="s">
        <v>27</v>
      </c>
      <c r="AL282" s="388" t="s">
        <v>28</v>
      </c>
      <c r="AM282" s="6"/>
      <c r="AN282" s="383"/>
      <c r="AO282" s="6"/>
      <c r="AP282" s="57" t="s">
        <v>118</v>
      </c>
      <c r="AQ282" s="55">
        <v>13</v>
      </c>
      <c r="AR282" s="6"/>
      <c r="AV282" s="6"/>
      <c r="AW282" s="93">
        <f t="shared" si="36"/>
        <v>0</v>
      </c>
      <c r="AX282" s="98">
        <f t="shared" si="37"/>
        <v>0</v>
      </c>
      <c r="AZ282" s="6"/>
      <c r="BA282" s="5"/>
      <c r="BB282" s="5"/>
      <c r="BC282" s="5"/>
      <c r="BD282" s="5"/>
      <c r="BE282" s="5"/>
      <c r="BF282" s="5"/>
    </row>
    <row r="283" spans="1:245" ht="22.15" customHeight="1" x14ac:dyDescent="0.2">
      <c r="B283" s="182"/>
      <c r="C283" s="473"/>
      <c r="D283" s="451"/>
      <c r="E283" s="454"/>
      <c r="F283" s="357"/>
      <c r="G283" s="357"/>
      <c r="H283" s="478"/>
      <c r="I283" s="130">
        <v>6</v>
      </c>
      <c r="J283" s="129"/>
      <c r="K283" s="309"/>
      <c r="L283" s="309"/>
      <c r="M283" s="309"/>
      <c r="N283" s="309"/>
      <c r="O283" s="7"/>
      <c r="P283" s="411"/>
      <c r="Q283" s="357"/>
      <c r="R283" s="357"/>
      <c r="S283" s="7"/>
      <c r="T283" s="130">
        <v>6</v>
      </c>
      <c r="U283" s="129"/>
      <c r="V283" s="130">
        <v>6</v>
      </c>
      <c r="W283" s="150"/>
      <c r="X283" s="7"/>
      <c r="Y283" s="50" t="s">
        <v>99</v>
      </c>
      <c r="Z283" s="60"/>
      <c r="AA283" s="429"/>
      <c r="AB283" s="426"/>
      <c r="AC283" s="7"/>
      <c r="AD283" s="40" t="s">
        <v>70</v>
      </c>
      <c r="AE283" s="106">
        <v>6</v>
      </c>
      <c r="AF283" s="225"/>
      <c r="AG283" s="26" t="s">
        <v>85</v>
      </c>
      <c r="AH283" s="106">
        <v>10</v>
      </c>
      <c r="AI283" s="225"/>
      <c r="AJ283" s="393"/>
      <c r="AK283" s="396"/>
      <c r="AL283" s="389"/>
      <c r="AM283" s="6"/>
      <c r="AN283" s="383"/>
      <c r="AO283" s="6"/>
      <c r="AP283" s="57" t="s">
        <v>120</v>
      </c>
      <c r="AQ283" s="55">
        <f>AA277*1</f>
        <v>0</v>
      </c>
      <c r="AR283" s="6"/>
      <c r="AV283" s="6"/>
      <c r="AW283" s="93">
        <f t="shared" si="36"/>
        <v>0</v>
      </c>
      <c r="AX283" s="98">
        <f t="shared" si="37"/>
        <v>0</v>
      </c>
      <c r="AZ283" s="6"/>
      <c r="BA283" s="5"/>
      <c r="BB283" s="5"/>
      <c r="BC283" s="5"/>
      <c r="BD283" s="5"/>
      <c r="BE283" s="5"/>
      <c r="BF283" s="5"/>
    </row>
    <row r="284" spans="1:245" ht="22.15" customHeight="1" x14ac:dyDescent="0.2">
      <c r="B284" s="182"/>
      <c r="C284" s="473"/>
      <c r="D284" s="451"/>
      <c r="E284" s="454"/>
      <c r="F284" s="357"/>
      <c r="G284" s="357"/>
      <c r="H284" s="478"/>
      <c r="I284" s="130">
        <v>7</v>
      </c>
      <c r="J284" s="129"/>
      <c r="K284" s="309"/>
      <c r="L284" s="309"/>
      <c r="M284" s="309"/>
      <c r="N284" s="309"/>
      <c r="O284" s="7"/>
      <c r="P284" s="412"/>
      <c r="Q284" s="414"/>
      <c r="R284" s="414"/>
      <c r="S284" s="7"/>
      <c r="T284" s="130">
        <v>7</v>
      </c>
      <c r="U284" s="129"/>
      <c r="V284" s="130">
        <v>7</v>
      </c>
      <c r="W284" s="150"/>
      <c r="X284" s="7"/>
      <c r="Y284" s="51" t="s">
        <v>122</v>
      </c>
      <c r="Z284" s="60"/>
      <c r="AA284" s="430"/>
      <c r="AB284" s="427"/>
      <c r="AC284" s="7"/>
      <c r="AD284" s="47" t="s">
        <v>71</v>
      </c>
      <c r="AE284" s="226">
        <v>7</v>
      </c>
      <c r="AF284" s="227"/>
      <c r="AG284" s="48" t="s">
        <v>86</v>
      </c>
      <c r="AH284" s="226">
        <v>10</v>
      </c>
      <c r="AI284" s="227"/>
      <c r="AJ284" s="394"/>
      <c r="AK284" s="397"/>
      <c r="AL284" s="390"/>
      <c r="AM284" s="6"/>
      <c r="AN284" s="383"/>
      <c r="AO284" s="6"/>
      <c r="AP284" s="57" t="s">
        <v>121</v>
      </c>
      <c r="AQ284" s="56">
        <f>AQ283*1/AQ282</f>
        <v>0</v>
      </c>
      <c r="AR284" s="6"/>
      <c r="AV284" s="6"/>
      <c r="AW284" s="93">
        <f t="shared" si="36"/>
        <v>0</v>
      </c>
      <c r="AX284" s="98">
        <f t="shared" si="37"/>
        <v>0</v>
      </c>
      <c r="AZ284" s="6"/>
      <c r="BA284" s="5"/>
      <c r="BB284" s="5"/>
      <c r="BC284" s="5"/>
      <c r="BD284" s="5"/>
      <c r="BE284" s="5"/>
      <c r="BF284" s="5"/>
    </row>
    <row r="285" spans="1:245" ht="22.15" customHeight="1" x14ac:dyDescent="0.2">
      <c r="B285" s="182"/>
      <c r="C285" s="473"/>
      <c r="D285" s="451"/>
      <c r="E285" s="454"/>
      <c r="F285" s="357"/>
      <c r="G285" s="357"/>
      <c r="H285" s="478"/>
      <c r="I285" s="130">
        <v>8</v>
      </c>
      <c r="J285" s="129"/>
      <c r="K285" s="309"/>
      <c r="L285" s="309"/>
      <c r="M285" s="309"/>
      <c r="N285" s="309"/>
      <c r="O285" s="7"/>
      <c r="P285" s="415" t="s">
        <v>82</v>
      </c>
      <c r="Q285" s="356"/>
      <c r="R285" s="356"/>
      <c r="S285" s="7"/>
      <c r="T285" s="130">
        <v>8</v>
      </c>
      <c r="U285" s="129"/>
      <c r="V285" s="130">
        <v>8</v>
      </c>
      <c r="W285" s="150"/>
      <c r="X285" s="7"/>
      <c r="Y285" s="63" t="s">
        <v>123</v>
      </c>
      <c r="Z285" s="61"/>
      <c r="AA285" s="447" t="s">
        <v>128</v>
      </c>
      <c r="AB285" s="446" t="s">
        <v>29</v>
      </c>
      <c r="AC285" s="7"/>
      <c r="AD285" s="40" t="s">
        <v>72</v>
      </c>
      <c r="AE285" s="106">
        <v>7</v>
      </c>
      <c r="AF285" s="225"/>
      <c r="AG285" s="26" t="s">
        <v>87</v>
      </c>
      <c r="AH285" s="106">
        <v>7</v>
      </c>
      <c r="AI285" s="225"/>
      <c r="AJ285" s="391" t="s">
        <v>110</v>
      </c>
      <c r="AK285" s="398" t="s">
        <v>30</v>
      </c>
      <c r="AL285" s="347" t="s">
        <v>31</v>
      </c>
      <c r="AM285" s="6"/>
      <c r="AN285" s="383"/>
      <c r="AO285" s="6"/>
      <c r="AP285" s="58" t="s">
        <v>113</v>
      </c>
      <c r="AQ285" s="244">
        <f>AQ279*13</f>
        <v>2340</v>
      </c>
      <c r="AR285" s="6"/>
      <c r="AV285" s="6"/>
      <c r="AW285" s="93">
        <f t="shared" si="36"/>
        <v>0</v>
      </c>
      <c r="AX285" s="98">
        <f t="shared" si="37"/>
        <v>0</v>
      </c>
      <c r="AZ285" s="6"/>
      <c r="BA285" s="5"/>
      <c r="BB285" s="5"/>
      <c r="BC285" s="5"/>
      <c r="BD285" s="5"/>
      <c r="BE285" s="5"/>
      <c r="BF285" s="5"/>
    </row>
    <row r="286" spans="1:245" ht="22.15" customHeight="1" x14ac:dyDescent="0.2">
      <c r="B286" s="182"/>
      <c r="C286" s="473"/>
      <c r="D286" s="451"/>
      <c r="E286" s="454"/>
      <c r="F286" s="357"/>
      <c r="G286" s="357"/>
      <c r="H286" s="478"/>
      <c r="I286" s="130">
        <v>9</v>
      </c>
      <c r="J286" s="129"/>
      <c r="K286" s="309"/>
      <c r="L286" s="309"/>
      <c r="M286" s="309"/>
      <c r="N286" s="309"/>
      <c r="O286" s="7"/>
      <c r="P286" s="411"/>
      <c r="Q286" s="357"/>
      <c r="R286" s="357"/>
      <c r="S286" s="7"/>
      <c r="T286" s="130">
        <v>9</v>
      </c>
      <c r="U286" s="129"/>
      <c r="V286" s="130">
        <v>9</v>
      </c>
      <c r="W286" s="151"/>
      <c r="X286" s="7"/>
      <c r="Y286" s="63" t="s">
        <v>100</v>
      </c>
      <c r="Z286" s="61"/>
      <c r="AA286" s="424"/>
      <c r="AB286" s="418"/>
      <c r="AC286" s="7"/>
      <c r="AD286" s="41" t="s">
        <v>73</v>
      </c>
      <c r="AE286" s="226">
        <v>8</v>
      </c>
      <c r="AF286" s="224"/>
      <c r="AG286" s="38" t="s">
        <v>88</v>
      </c>
      <c r="AH286" s="226">
        <v>5</v>
      </c>
      <c r="AI286" s="224"/>
      <c r="AJ286" s="400"/>
      <c r="AK286" s="401"/>
      <c r="AL286" s="395"/>
      <c r="AM286" s="6"/>
      <c r="AN286" s="383"/>
      <c r="AO286" s="6"/>
      <c r="AP286" s="58" t="s">
        <v>114</v>
      </c>
      <c r="AQ286" s="244">
        <f>AQ280*AA277</f>
        <v>0</v>
      </c>
      <c r="AR286" s="6"/>
      <c r="AV286" s="6"/>
      <c r="AW286" s="93">
        <f t="shared" si="36"/>
        <v>0</v>
      </c>
      <c r="AX286" s="98">
        <f t="shared" si="37"/>
        <v>0</v>
      </c>
      <c r="AZ286" s="6"/>
      <c r="BA286" s="6"/>
      <c r="BB286" s="6"/>
      <c r="BC286" s="6"/>
      <c r="BD286" s="6"/>
      <c r="BE286" s="6"/>
      <c r="BF286" s="6"/>
    </row>
    <row r="287" spans="1:245" ht="22.15" customHeight="1" x14ac:dyDescent="0.2">
      <c r="B287" s="182"/>
      <c r="C287" s="473"/>
      <c r="D287" s="451"/>
      <c r="E287" s="454"/>
      <c r="F287" s="357"/>
      <c r="G287" s="357"/>
      <c r="H287" s="478"/>
      <c r="I287" s="130">
        <v>10</v>
      </c>
      <c r="J287" s="129"/>
      <c r="K287" s="309"/>
      <c r="L287" s="309"/>
      <c r="M287" s="309"/>
      <c r="N287" s="309"/>
      <c r="O287" s="7"/>
      <c r="P287" s="411"/>
      <c r="Q287" s="357"/>
      <c r="R287" s="357"/>
      <c r="S287" s="7"/>
      <c r="T287" s="130">
        <v>10</v>
      </c>
      <c r="U287" s="129"/>
      <c r="V287" s="130">
        <v>10</v>
      </c>
      <c r="W287" s="151"/>
      <c r="X287" s="7"/>
      <c r="Y287" s="50" t="s">
        <v>101</v>
      </c>
      <c r="Z287" s="60"/>
      <c r="AA287" s="428" t="s">
        <v>129</v>
      </c>
      <c r="AB287" s="425" t="s">
        <v>32</v>
      </c>
      <c r="AC287" s="7"/>
      <c r="AD287" s="40" t="s">
        <v>74</v>
      </c>
      <c r="AE287" s="106">
        <v>8</v>
      </c>
      <c r="AF287" s="225"/>
      <c r="AG287" s="26" t="s">
        <v>89</v>
      </c>
      <c r="AH287" s="106">
        <v>7</v>
      </c>
      <c r="AI287" s="225"/>
      <c r="AJ287" s="393" t="s">
        <v>111</v>
      </c>
      <c r="AK287" s="396" t="s">
        <v>33</v>
      </c>
      <c r="AL287" s="389" t="s">
        <v>34</v>
      </c>
      <c r="AM287" s="6"/>
      <c r="AN287" s="383"/>
      <c r="AO287" s="6"/>
      <c r="AP287" s="58" t="s">
        <v>119</v>
      </c>
      <c r="AQ287" s="56">
        <f>AQ286*1/AQ285</f>
        <v>0</v>
      </c>
      <c r="AR287" s="6"/>
      <c r="AV287" s="6"/>
      <c r="AW287" s="93">
        <f t="shared" si="36"/>
        <v>0</v>
      </c>
      <c r="AX287" s="98">
        <f t="shared" si="37"/>
        <v>0</v>
      </c>
      <c r="AZ287" s="6"/>
      <c r="BA287" s="6"/>
      <c r="BB287" s="6"/>
      <c r="BC287" s="6"/>
      <c r="BD287" s="6"/>
      <c r="BE287" s="6"/>
      <c r="BF287" s="6"/>
    </row>
    <row r="288" spans="1:245" ht="22.15" customHeight="1" x14ac:dyDescent="0.2">
      <c r="B288" s="182"/>
      <c r="C288" s="473"/>
      <c r="D288" s="451"/>
      <c r="E288" s="454"/>
      <c r="F288" s="357"/>
      <c r="G288" s="357"/>
      <c r="H288" s="478"/>
      <c r="I288" s="130">
        <v>11</v>
      </c>
      <c r="J288" s="129"/>
      <c r="K288" s="309"/>
      <c r="L288" s="309"/>
      <c r="M288" s="309"/>
      <c r="N288" s="309"/>
      <c r="O288" s="7"/>
      <c r="P288" s="411"/>
      <c r="Q288" s="357"/>
      <c r="R288" s="357"/>
      <c r="S288" s="7"/>
      <c r="T288" s="130">
        <v>11</v>
      </c>
      <c r="U288" s="129"/>
      <c r="V288" s="130">
        <v>11</v>
      </c>
      <c r="W288" s="151"/>
      <c r="X288" s="7"/>
      <c r="Y288" s="50" t="s">
        <v>102</v>
      </c>
      <c r="Z288" s="60"/>
      <c r="AA288" s="430"/>
      <c r="AB288" s="427"/>
      <c r="AC288" s="7"/>
      <c r="AD288" s="42" t="s">
        <v>75</v>
      </c>
      <c r="AE288" s="226">
        <v>9</v>
      </c>
      <c r="AF288" s="228"/>
      <c r="AG288" s="38" t="s">
        <v>90</v>
      </c>
      <c r="AH288" s="226">
        <v>6</v>
      </c>
      <c r="AI288" s="228"/>
      <c r="AJ288" s="394"/>
      <c r="AK288" s="397"/>
      <c r="AL288" s="390"/>
      <c r="AM288" s="6"/>
      <c r="AN288" s="383"/>
      <c r="AO288" s="6"/>
      <c r="AP288" s="2"/>
      <c r="AQ288" s="6"/>
      <c r="AR288" s="6"/>
      <c r="AV288" s="6"/>
      <c r="AW288" s="93">
        <f t="shared" si="36"/>
        <v>0</v>
      </c>
      <c r="AX288" s="98">
        <f t="shared" si="37"/>
        <v>0</v>
      </c>
      <c r="AZ288" s="6"/>
      <c r="BA288" s="6"/>
      <c r="BB288" s="6"/>
      <c r="BC288" s="6"/>
      <c r="BD288" s="6"/>
      <c r="BE288" s="6"/>
      <c r="BF288" s="6"/>
    </row>
    <row r="289" spans="1:245" ht="22.15" customHeight="1" x14ac:dyDescent="0.2">
      <c r="B289" s="182"/>
      <c r="C289" s="473"/>
      <c r="D289" s="451"/>
      <c r="E289" s="454"/>
      <c r="F289" s="357"/>
      <c r="G289" s="357"/>
      <c r="H289" s="478"/>
      <c r="I289" s="130">
        <v>12</v>
      </c>
      <c r="J289" s="129"/>
      <c r="K289" s="309"/>
      <c r="L289" s="309"/>
      <c r="M289" s="309"/>
      <c r="N289" s="309"/>
      <c r="O289" s="7"/>
      <c r="P289" s="411"/>
      <c r="Q289" s="357"/>
      <c r="R289" s="357"/>
      <c r="S289" s="7"/>
      <c r="T289" s="130">
        <v>12</v>
      </c>
      <c r="U289" s="129"/>
      <c r="V289" s="130">
        <v>12</v>
      </c>
      <c r="W289" s="151"/>
      <c r="X289" s="7"/>
      <c r="Y289" s="63" t="s">
        <v>103</v>
      </c>
      <c r="Z289" s="66"/>
      <c r="AA289" s="432" t="s">
        <v>130</v>
      </c>
      <c r="AB289" s="417" t="s">
        <v>35</v>
      </c>
      <c r="AC289" s="7"/>
      <c r="AD289" s="43" t="s">
        <v>76</v>
      </c>
      <c r="AE289" s="106">
        <v>8</v>
      </c>
      <c r="AF289" s="225"/>
      <c r="AG289" s="26" t="s">
        <v>91</v>
      </c>
      <c r="AH289" s="106">
        <v>9</v>
      </c>
      <c r="AI289" s="225"/>
      <c r="AJ289" s="391" t="s">
        <v>112</v>
      </c>
      <c r="AK289" s="398" t="s">
        <v>36</v>
      </c>
      <c r="AL289" s="347" t="s">
        <v>37</v>
      </c>
      <c r="AM289" s="6"/>
      <c r="AN289" s="383"/>
      <c r="AO289" s="6"/>
      <c r="AP289" s="2"/>
      <c r="AQ289" s="6"/>
      <c r="AR289" s="6"/>
      <c r="AV289" s="6"/>
      <c r="AW289" s="93">
        <f t="shared" si="36"/>
        <v>0</v>
      </c>
      <c r="AX289" s="98">
        <f t="shared" si="37"/>
        <v>0</v>
      </c>
      <c r="AZ289" s="6"/>
      <c r="BA289" s="6"/>
      <c r="BB289" s="6"/>
      <c r="BC289" s="6"/>
      <c r="BD289" s="6"/>
      <c r="BE289" s="6"/>
      <c r="BF289" s="6"/>
    </row>
    <row r="290" spans="1:245" ht="22.15" customHeight="1" thickBot="1" x14ac:dyDescent="0.25">
      <c r="B290" s="183"/>
      <c r="C290" s="474"/>
      <c r="D290" s="452"/>
      <c r="E290" s="455"/>
      <c r="F290" s="358"/>
      <c r="G290" s="358"/>
      <c r="H290" s="479"/>
      <c r="I290" s="184">
        <v>13</v>
      </c>
      <c r="J290" s="139"/>
      <c r="K290" s="310"/>
      <c r="L290" s="310"/>
      <c r="M290" s="310"/>
      <c r="N290" s="310"/>
      <c r="O290" s="7"/>
      <c r="P290" s="416"/>
      <c r="Q290" s="358"/>
      <c r="R290" s="358"/>
      <c r="S290" s="7"/>
      <c r="T290" s="184">
        <v>13</v>
      </c>
      <c r="U290" s="139"/>
      <c r="V290" s="184">
        <v>13</v>
      </c>
      <c r="W290" s="152"/>
      <c r="X290" s="7"/>
      <c r="Y290" s="64" t="s">
        <v>104</v>
      </c>
      <c r="Z290" s="67"/>
      <c r="AA290" s="433"/>
      <c r="AB290" s="431"/>
      <c r="AC290" s="7"/>
      <c r="AD290" s="44" t="s">
        <v>77</v>
      </c>
      <c r="AE290" s="229">
        <v>5</v>
      </c>
      <c r="AF290" s="230"/>
      <c r="AG290" s="25" t="s">
        <v>92</v>
      </c>
      <c r="AH290" s="229">
        <v>10</v>
      </c>
      <c r="AI290" s="230"/>
      <c r="AJ290" s="392"/>
      <c r="AK290" s="399"/>
      <c r="AL290" s="348"/>
      <c r="AM290" s="6"/>
      <c r="AN290" s="384"/>
      <c r="AO290" s="6"/>
      <c r="AP290" s="2"/>
      <c r="AQ290" s="6"/>
      <c r="AR290" s="6"/>
      <c r="AV290" s="6"/>
      <c r="AW290" s="93">
        <f t="shared" si="36"/>
        <v>0</v>
      </c>
      <c r="AX290" s="98">
        <f t="shared" si="37"/>
        <v>0</v>
      </c>
      <c r="AZ290" s="6"/>
      <c r="BA290" s="6"/>
      <c r="BB290" s="6"/>
      <c r="BC290" s="6"/>
      <c r="BD290" s="6"/>
      <c r="BE290" s="6"/>
      <c r="BF290" s="6"/>
    </row>
    <row r="291" spans="1:245" s="18" customFormat="1" ht="5.0999999999999996" customHeight="1" thickBot="1" x14ac:dyDescent="0.25">
      <c r="A291" s="12"/>
      <c r="B291" s="35"/>
      <c r="C291" s="177"/>
      <c r="D291" s="135"/>
      <c r="E291" s="137"/>
      <c r="F291" s="23"/>
      <c r="G291" s="23"/>
      <c r="H291" s="23"/>
      <c r="I291" s="178"/>
      <c r="J291" s="23"/>
      <c r="K291" s="11"/>
      <c r="L291" s="11"/>
      <c r="M291" s="11"/>
      <c r="N291" s="11"/>
      <c r="O291" s="7"/>
      <c r="P291" s="193"/>
      <c r="Q291" s="23"/>
      <c r="R291" s="23"/>
      <c r="S291" s="7"/>
      <c r="T291" s="178"/>
      <c r="U291" s="23"/>
      <c r="V291" s="178"/>
      <c r="W291" s="23"/>
      <c r="X291" s="7"/>
      <c r="Y291" s="13"/>
      <c r="Z291" s="34"/>
      <c r="AA291" s="15"/>
      <c r="AB291" s="14"/>
      <c r="AC291" s="7"/>
      <c r="AD291" s="10"/>
      <c r="AE291" s="210"/>
      <c r="AF291" s="211"/>
      <c r="AG291" s="10"/>
      <c r="AH291" s="210"/>
      <c r="AI291" s="211"/>
      <c r="AJ291" s="16"/>
      <c r="AK291" s="7"/>
      <c r="AL291" s="17"/>
      <c r="AM291" s="10"/>
      <c r="AN291" s="35"/>
      <c r="AO291" s="10"/>
      <c r="AQ291" s="243"/>
      <c r="AR291" s="10"/>
      <c r="AT291" s="24"/>
      <c r="AU291" s="78"/>
      <c r="AV291" s="10"/>
      <c r="AW291" s="93"/>
      <c r="AX291" s="95"/>
      <c r="AZ291" s="10"/>
      <c r="BA291" s="10"/>
      <c r="BB291" s="10"/>
      <c r="BC291" s="10"/>
      <c r="BD291" s="10"/>
      <c r="BE291" s="10"/>
      <c r="BF291" s="10"/>
      <c r="BH291" s="209"/>
    </row>
    <row r="292" spans="1:245" ht="39.950000000000003" customHeight="1" thickBot="1" x14ac:dyDescent="0.25">
      <c r="B292" s="165"/>
      <c r="C292" s="166"/>
      <c r="D292" s="465" t="s">
        <v>0</v>
      </c>
      <c r="E292" s="376" t="s">
        <v>11</v>
      </c>
      <c r="F292" s="467" t="s">
        <v>12</v>
      </c>
      <c r="G292" s="467" t="s">
        <v>10</v>
      </c>
      <c r="H292" s="467" t="s">
        <v>15</v>
      </c>
      <c r="I292" s="469" t="s">
        <v>178</v>
      </c>
      <c r="J292" s="470"/>
      <c r="K292" s="376" t="s">
        <v>2</v>
      </c>
      <c r="L292" s="376" t="s">
        <v>3</v>
      </c>
      <c r="M292" s="376" t="s">
        <v>4</v>
      </c>
      <c r="N292" s="376" t="s">
        <v>5</v>
      </c>
      <c r="O292" s="7"/>
      <c r="P292" s="376" t="s">
        <v>1</v>
      </c>
      <c r="Q292" s="368" t="s">
        <v>8</v>
      </c>
      <c r="R292" s="370" t="s">
        <v>9</v>
      </c>
      <c r="T292" s="364" t="s">
        <v>14</v>
      </c>
      <c r="U292" s="365"/>
      <c r="V292" s="378" t="s">
        <v>13</v>
      </c>
      <c r="W292" s="379"/>
      <c r="Y292" s="231" t="s">
        <v>106</v>
      </c>
      <c r="Z292" s="33"/>
      <c r="AA292" s="232" t="s">
        <v>17</v>
      </c>
      <c r="AB292" s="419" t="s">
        <v>6</v>
      </c>
      <c r="AD292" s="215" t="s">
        <v>124</v>
      </c>
      <c r="AE292" s="216"/>
      <c r="AF292" s="217"/>
      <c r="AG292" s="216"/>
      <c r="AH292" s="216"/>
      <c r="AI292" s="217"/>
      <c r="AJ292" s="216"/>
      <c r="AK292" s="216"/>
      <c r="AL292" s="218"/>
      <c r="AM292" s="2"/>
      <c r="AN292" s="62" t="s">
        <v>182</v>
      </c>
      <c r="AO292" s="2"/>
      <c r="AP292" s="508" t="s">
        <v>183</v>
      </c>
      <c r="AQ292" s="509"/>
      <c r="AR292" s="2"/>
      <c r="AV292" s="2"/>
      <c r="AW292" s="99"/>
      <c r="AX292" s="97"/>
      <c r="AZ292" s="2"/>
      <c r="BA292" s="2"/>
      <c r="BB292" s="2"/>
      <c r="BC292" s="2"/>
      <c r="BD292" s="2"/>
      <c r="BE292" s="2"/>
      <c r="BF292" s="2"/>
      <c r="IK292" s="2"/>
    </row>
    <row r="293" spans="1:245" ht="20.100000000000001" customHeight="1" thickBot="1" x14ac:dyDescent="0.25">
      <c r="B293" s="168"/>
      <c r="C293" s="169"/>
      <c r="D293" s="466"/>
      <c r="E293" s="377"/>
      <c r="F293" s="468"/>
      <c r="G293" s="468"/>
      <c r="H293" s="468"/>
      <c r="I293" s="471"/>
      <c r="J293" s="472"/>
      <c r="K293" s="377"/>
      <c r="L293" s="377"/>
      <c r="M293" s="377"/>
      <c r="N293" s="377"/>
      <c r="P293" s="377"/>
      <c r="Q293" s="369"/>
      <c r="R293" s="371"/>
      <c r="S293" s="46"/>
      <c r="T293" s="366"/>
      <c r="U293" s="367"/>
      <c r="V293" s="380"/>
      <c r="W293" s="381"/>
      <c r="X293" s="46"/>
      <c r="Y293" s="37" t="s">
        <v>105</v>
      </c>
      <c r="Z293" s="102"/>
      <c r="AA293" s="8">
        <f>SUM(Z294:Z306)</f>
        <v>0</v>
      </c>
      <c r="AB293" s="420"/>
      <c r="AC293" s="46"/>
      <c r="AD293" s="221" t="s">
        <v>131</v>
      </c>
      <c r="AE293" s="53"/>
      <c r="AF293" s="54"/>
      <c r="AG293" s="53"/>
      <c r="AH293" s="53"/>
      <c r="AI293" s="54"/>
      <c r="AJ293" s="222" t="s">
        <v>17</v>
      </c>
      <c r="AK293" s="196" t="s">
        <v>125</v>
      </c>
      <c r="AL293" s="156" t="s">
        <v>93</v>
      </c>
      <c r="AM293" s="2"/>
      <c r="AN293" s="385"/>
      <c r="AO293" s="2"/>
      <c r="AP293" s="69" t="s">
        <v>136</v>
      </c>
      <c r="AQ293" s="70">
        <v>19</v>
      </c>
      <c r="AR293" s="2"/>
      <c r="AV293" s="2"/>
      <c r="AW293" s="93"/>
      <c r="AX293" s="93"/>
      <c r="AZ293" s="2"/>
      <c r="BA293" s="2"/>
      <c r="BB293" s="2"/>
      <c r="BC293" s="2"/>
      <c r="BD293" s="2"/>
      <c r="BE293" s="2"/>
      <c r="BF293" s="2"/>
      <c r="BH293" s="68" t="s">
        <v>138</v>
      </c>
      <c r="BI293" s="56">
        <f>AQ297*1</f>
        <v>0</v>
      </c>
      <c r="BJ293" s="56">
        <f>BK293-BI293</f>
        <v>1</v>
      </c>
      <c r="BK293" s="240">
        <v>1</v>
      </c>
      <c r="BL293" s="240"/>
      <c r="IK293" s="2"/>
    </row>
    <row r="294" spans="1:245" ht="22.15" customHeight="1" x14ac:dyDescent="0.2">
      <c r="B294" s="91"/>
      <c r="C294" s="170"/>
      <c r="D294" s="434"/>
      <c r="E294" s="437"/>
      <c r="F294" s="362"/>
      <c r="G294" s="362"/>
      <c r="H294" s="362"/>
      <c r="I294" s="171">
        <v>1</v>
      </c>
      <c r="J294" s="141"/>
      <c r="K294" s="372"/>
      <c r="L294" s="372"/>
      <c r="M294" s="372"/>
      <c r="N294" s="372"/>
      <c r="O294" s="46"/>
      <c r="P294" s="440" t="s">
        <v>81</v>
      </c>
      <c r="Q294" s="442"/>
      <c r="R294" s="442"/>
      <c r="S294" s="7"/>
      <c r="T294" s="171">
        <v>1</v>
      </c>
      <c r="U294" s="141"/>
      <c r="V294" s="171">
        <v>1</v>
      </c>
      <c r="W294" s="145"/>
      <c r="X294" s="7"/>
      <c r="Y294" s="31" t="s">
        <v>94</v>
      </c>
      <c r="Z294" s="65"/>
      <c r="AA294" s="445" t="s">
        <v>20</v>
      </c>
      <c r="AB294" s="444" t="s">
        <v>19</v>
      </c>
      <c r="AC294" s="7"/>
      <c r="AD294" s="52" t="s">
        <v>160</v>
      </c>
      <c r="AE294" s="223">
        <v>1</v>
      </c>
      <c r="AF294" s="224"/>
      <c r="AG294" s="39" t="s">
        <v>78</v>
      </c>
      <c r="AH294" s="223">
        <v>7</v>
      </c>
      <c r="AI294" s="224"/>
      <c r="AJ294" s="393" t="s">
        <v>107</v>
      </c>
      <c r="AK294" s="396" t="s">
        <v>21</v>
      </c>
      <c r="AL294" s="389" t="s">
        <v>39</v>
      </c>
      <c r="AM294" s="6"/>
      <c r="AN294" s="386"/>
      <c r="AO294" s="6"/>
      <c r="AP294" s="49" t="s">
        <v>135</v>
      </c>
      <c r="AQ294" s="55">
        <v>26</v>
      </c>
      <c r="AR294" s="6"/>
      <c r="AV294" s="6"/>
      <c r="AW294" s="93">
        <f t="shared" ref="AW294:AW306" si="38">AE294*AF294</f>
        <v>0</v>
      </c>
      <c r="AX294" s="98">
        <f t="shared" ref="AX294:AX306" si="39">AH294*AI294</f>
        <v>0</v>
      </c>
      <c r="AZ294" s="6"/>
      <c r="BA294" s="5"/>
      <c r="BB294" s="5"/>
      <c r="BC294" s="5"/>
      <c r="BD294" s="5"/>
      <c r="BE294" s="5"/>
      <c r="BF294" s="5"/>
      <c r="BH294" s="57" t="s">
        <v>140</v>
      </c>
      <c r="BI294" s="56">
        <f>AQ300*1</f>
        <v>0</v>
      </c>
      <c r="BJ294" s="56">
        <f>BK294-BI294</f>
        <v>1</v>
      </c>
      <c r="BK294" s="240">
        <v>1</v>
      </c>
      <c r="BL294" s="240"/>
    </row>
    <row r="295" spans="1:245" ht="22.15" customHeight="1" x14ac:dyDescent="0.2">
      <c r="B295" s="172"/>
      <c r="C295" s="421" t="s">
        <v>58</v>
      </c>
      <c r="D295" s="435"/>
      <c r="E295" s="438"/>
      <c r="F295" s="360"/>
      <c r="G295" s="360"/>
      <c r="H295" s="360"/>
      <c r="I295" s="173">
        <v>2</v>
      </c>
      <c r="J295" s="142"/>
      <c r="K295" s="373"/>
      <c r="L295" s="373"/>
      <c r="M295" s="373"/>
      <c r="N295" s="373"/>
      <c r="O295" s="7"/>
      <c r="P295" s="351"/>
      <c r="Q295" s="354"/>
      <c r="R295" s="354"/>
      <c r="S295" s="7"/>
      <c r="T295" s="173">
        <v>2</v>
      </c>
      <c r="U295" s="142"/>
      <c r="V295" s="173">
        <v>2</v>
      </c>
      <c r="W295" s="146"/>
      <c r="X295" s="7"/>
      <c r="Y295" s="50" t="s">
        <v>95</v>
      </c>
      <c r="Z295" s="59"/>
      <c r="AA295" s="430"/>
      <c r="AB295" s="427"/>
      <c r="AC295" s="7"/>
      <c r="AD295" s="40" t="s">
        <v>66</v>
      </c>
      <c r="AE295" s="106">
        <v>2</v>
      </c>
      <c r="AF295" s="225"/>
      <c r="AG295" s="9" t="s">
        <v>79</v>
      </c>
      <c r="AH295" s="106">
        <v>9</v>
      </c>
      <c r="AI295" s="225"/>
      <c r="AJ295" s="394"/>
      <c r="AK295" s="397"/>
      <c r="AL295" s="390"/>
      <c r="AM295" s="6"/>
      <c r="AN295" s="386"/>
      <c r="AO295" s="6"/>
      <c r="AP295" s="49" t="s">
        <v>115</v>
      </c>
      <c r="AQ295" s="55">
        <f>AE294+AE295+AE296+AE297+AE298+AE299+AE300+AE301+AE302+AE303+AE304+AE305+AE306+AH294+AH295+AH296+AH297+AH298+AH299+AH300+AH301+AH302+AH303+AH304+AH305+AH306</f>
        <v>180</v>
      </c>
      <c r="AR295" s="6"/>
      <c r="AV295" s="6"/>
      <c r="AW295" s="93">
        <f t="shared" si="38"/>
        <v>0</v>
      </c>
      <c r="AX295" s="98">
        <f t="shared" si="39"/>
        <v>0</v>
      </c>
      <c r="AZ295" s="6"/>
      <c r="BA295" s="5"/>
      <c r="BB295" s="5"/>
      <c r="BC295" s="5"/>
      <c r="BD295" s="5"/>
      <c r="BE295" s="5"/>
      <c r="BF295" s="5"/>
      <c r="BH295" s="58" t="s">
        <v>142</v>
      </c>
      <c r="BI295" s="56">
        <f>AQ303*1</f>
        <v>0</v>
      </c>
      <c r="BJ295" s="56">
        <f>BK295-BI295</f>
        <v>1</v>
      </c>
      <c r="BK295" s="240">
        <v>1</v>
      </c>
      <c r="BL295" s="240"/>
    </row>
    <row r="296" spans="1:245" ht="22.15" customHeight="1" x14ac:dyDescent="0.2">
      <c r="B296" s="174"/>
      <c r="C296" s="421"/>
      <c r="D296" s="435"/>
      <c r="E296" s="438"/>
      <c r="F296" s="360"/>
      <c r="G296" s="360"/>
      <c r="H296" s="360"/>
      <c r="I296" s="173">
        <v>3</v>
      </c>
      <c r="J296" s="142"/>
      <c r="K296" s="373"/>
      <c r="L296" s="373"/>
      <c r="M296" s="373"/>
      <c r="N296" s="373"/>
      <c r="O296" s="7"/>
      <c r="P296" s="351"/>
      <c r="Q296" s="354"/>
      <c r="R296" s="354"/>
      <c r="S296" s="7"/>
      <c r="T296" s="173">
        <v>3</v>
      </c>
      <c r="U296" s="142"/>
      <c r="V296" s="173">
        <v>3</v>
      </c>
      <c r="W296" s="146"/>
      <c r="X296" s="7"/>
      <c r="Y296" s="63" t="s">
        <v>96</v>
      </c>
      <c r="Z296" s="61"/>
      <c r="AA296" s="423" t="s">
        <v>23</v>
      </c>
      <c r="AB296" s="417" t="s">
        <v>22</v>
      </c>
      <c r="AC296" s="7"/>
      <c r="AD296" s="41" t="s">
        <v>67</v>
      </c>
      <c r="AE296" s="226">
        <v>3</v>
      </c>
      <c r="AF296" s="224"/>
      <c r="AG296" s="38" t="s">
        <v>80</v>
      </c>
      <c r="AH296" s="226">
        <v>8</v>
      </c>
      <c r="AI296" s="224"/>
      <c r="AJ296" s="391" t="s">
        <v>108</v>
      </c>
      <c r="AK296" s="398" t="s">
        <v>24</v>
      </c>
      <c r="AL296" s="347" t="s">
        <v>25</v>
      </c>
      <c r="AM296" s="6"/>
      <c r="AN296" s="386"/>
      <c r="AO296" s="6"/>
      <c r="AP296" s="49" t="s">
        <v>116</v>
      </c>
      <c r="AQ296" s="55">
        <f>AW294+AW295+AW296+AW297+AW298+AW299+AW300+AW301+AW302+AW303+AW304+AW305+AW306+AX294+AX295+AX296+AX297+AX298+AX299+AX300+AX301+AX302+AX303+AX304+AX305+AX306</f>
        <v>0</v>
      </c>
      <c r="AR296" s="6"/>
      <c r="AV296" s="6"/>
      <c r="AW296" s="93">
        <f t="shared" si="38"/>
        <v>0</v>
      </c>
      <c r="AX296" s="98">
        <f t="shared" si="39"/>
        <v>0</v>
      </c>
      <c r="AZ296" s="6"/>
      <c r="BA296" s="5"/>
      <c r="BB296" s="5"/>
      <c r="BC296" s="5"/>
      <c r="BD296" s="5"/>
      <c r="BE296" s="5"/>
      <c r="BF296" s="5"/>
    </row>
    <row r="297" spans="1:245" ht="22.15" customHeight="1" x14ac:dyDescent="0.2">
      <c r="B297" s="174"/>
      <c r="C297" s="421"/>
      <c r="D297" s="435"/>
      <c r="E297" s="438"/>
      <c r="F297" s="360"/>
      <c r="G297" s="360"/>
      <c r="H297" s="360"/>
      <c r="I297" s="173">
        <v>4</v>
      </c>
      <c r="J297" s="142"/>
      <c r="K297" s="373"/>
      <c r="L297" s="373"/>
      <c r="M297" s="373"/>
      <c r="N297" s="373"/>
      <c r="O297" s="7"/>
      <c r="P297" s="351"/>
      <c r="Q297" s="354"/>
      <c r="R297" s="354"/>
      <c r="S297" s="7"/>
      <c r="T297" s="173">
        <v>4</v>
      </c>
      <c r="U297" s="142"/>
      <c r="V297" s="173">
        <v>4</v>
      </c>
      <c r="W297" s="146"/>
      <c r="X297" s="7"/>
      <c r="Y297" s="63" t="s">
        <v>97</v>
      </c>
      <c r="Z297" s="61"/>
      <c r="AA297" s="424"/>
      <c r="AB297" s="418"/>
      <c r="AC297" s="7"/>
      <c r="AD297" s="40" t="s">
        <v>68</v>
      </c>
      <c r="AE297" s="106">
        <v>4</v>
      </c>
      <c r="AF297" s="225"/>
      <c r="AG297" s="9" t="s">
        <v>83</v>
      </c>
      <c r="AH297" s="106">
        <v>9</v>
      </c>
      <c r="AI297" s="225"/>
      <c r="AJ297" s="400"/>
      <c r="AK297" s="401"/>
      <c r="AL297" s="395"/>
      <c r="AM297" s="6"/>
      <c r="AN297" s="386"/>
      <c r="AO297" s="6"/>
      <c r="AP297" s="49" t="s">
        <v>117</v>
      </c>
      <c r="AQ297" s="56">
        <f>AQ296*1/AQ295</f>
        <v>0</v>
      </c>
      <c r="AR297" s="6"/>
      <c r="AV297" s="6"/>
      <c r="AW297" s="93">
        <f t="shared" si="38"/>
        <v>0</v>
      </c>
      <c r="AX297" s="98">
        <f t="shared" si="39"/>
        <v>0</v>
      </c>
      <c r="AZ297" s="6"/>
      <c r="BA297" s="5"/>
      <c r="BB297" s="5"/>
      <c r="BC297" s="5"/>
      <c r="BD297" s="5"/>
      <c r="BE297" s="5"/>
      <c r="BF297" s="5"/>
    </row>
    <row r="298" spans="1:245" ht="22.15" customHeight="1" x14ac:dyDescent="0.2">
      <c r="B298" s="174"/>
      <c r="C298" s="421"/>
      <c r="D298" s="435"/>
      <c r="E298" s="438"/>
      <c r="F298" s="360"/>
      <c r="G298" s="360"/>
      <c r="H298" s="360"/>
      <c r="I298" s="173">
        <v>5</v>
      </c>
      <c r="J298" s="142"/>
      <c r="K298" s="374"/>
      <c r="L298" s="374"/>
      <c r="M298" s="374"/>
      <c r="N298" s="374"/>
      <c r="O298" s="7"/>
      <c r="P298" s="351"/>
      <c r="Q298" s="354"/>
      <c r="R298" s="354"/>
      <c r="S298" s="7"/>
      <c r="T298" s="173">
        <v>5</v>
      </c>
      <c r="U298" s="142"/>
      <c r="V298" s="173">
        <v>5</v>
      </c>
      <c r="W298" s="146"/>
      <c r="X298" s="7"/>
      <c r="Y298" s="50" t="s">
        <v>98</v>
      </c>
      <c r="Z298" s="60"/>
      <c r="AA298" s="428" t="s">
        <v>127</v>
      </c>
      <c r="AB298" s="425" t="s">
        <v>26</v>
      </c>
      <c r="AC298" s="7"/>
      <c r="AD298" s="41" t="s">
        <v>69</v>
      </c>
      <c r="AE298" s="226">
        <v>5</v>
      </c>
      <c r="AF298" s="224"/>
      <c r="AG298" s="38" t="s">
        <v>84</v>
      </c>
      <c r="AH298" s="226">
        <v>10</v>
      </c>
      <c r="AI298" s="224"/>
      <c r="AJ298" s="402" t="s">
        <v>109</v>
      </c>
      <c r="AK298" s="403" t="s">
        <v>27</v>
      </c>
      <c r="AL298" s="388" t="s">
        <v>28</v>
      </c>
      <c r="AM298" s="6"/>
      <c r="AN298" s="386"/>
      <c r="AO298" s="6"/>
      <c r="AP298" s="57" t="s">
        <v>118</v>
      </c>
      <c r="AQ298" s="55">
        <v>13</v>
      </c>
      <c r="AR298" s="6"/>
      <c r="AV298" s="6"/>
      <c r="AW298" s="93">
        <f t="shared" si="38"/>
        <v>0</v>
      </c>
      <c r="AX298" s="98">
        <f t="shared" si="39"/>
        <v>0</v>
      </c>
      <c r="AZ298" s="6"/>
      <c r="BA298" s="5"/>
      <c r="BB298" s="5"/>
      <c r="BC298" s="5"/>
      <c r="BD298" s="5"/>
      <c r="BE298" s="5"/>
      <c r="BF298" s="5"/>
    </row>
    <row r="299" spans="1:245" ht="22.15" customHeight="1" x14ac:dyDescent="0.2">
      <c r="B299" s="174"/>
      <c r="C299" s="421"/>
      <c r="D299" s="435"/>
      <c r="E299" s="438"/>
      <c r="F299" s="360"/>
      <c r="G299" s="360"/>
      <c r="H299" s="360"/>
      <c r="I299" s="173">
        <v>6</v>
      </c>
      <c r="J299" s="142"/>
      <c r="K299" s="374"/>
      <c r="L299" s="374"/>
      <c r="M299" s="374"/>
      <c r="N299" s="374"/>
      <c r="O299" s="7"/>
      <c r="P299" s="351"/>
      <c r="Q299" s="354"/>
      <c r="R299" s="354"/>
      <c r="S299" s="7"/>
      <c r="T299" s="173">
        <v>6</v>
      </c>
      <c r="U299" s="142"/>
      <c r="V299" s="173">
        <v>6</v>
      </c>
      <c r="W299" s="146"/>
      <c r="X299" s="7"/>
      <c r="Y299" s="50" t="s">
        <v>99</v>
      </c>
      <c r="Z299" s="60"/>
      <c r="AA299" s="429"/>
      <c r="AB299" s="426"/>
      <c r="AC299" s="7"/>
      <c r="AD299" s="40" t="s">
        <v>70</v>
      </c>
      <c r="AE299" s="106">
        <v>6</v>
      </c>
      <c r="AF299" s="225"/>
      <c r="AG299" s="26" t="s">
        <v>85</v>
      </c>
      <c r="AH299" s="106">
        <v>10</v>
      </c>
      <c r="AI299" s="225"/>
      <c r="AJ299" s="393"/>
      <c r="AK299" s="396"/>
      <c r="AL299" s="389"/>
      <c r="AM299" s="6"/>
      <c r="AN299" s="386"/>
      <c r="AO299" s="6"/>
      <c r="AP299" s="57" t="s">
        <v>120</v>
      </c>
      <c r="AQ299" s="55">
        <f>AA293*1</f>
        <v>0</v>
      </c>
      <c r="AR299" s="6"/>
      <c r="AV299" s="6"/>
      <c r="AW299" s="93">
        <f t="shared" si="38"/>
        <v>0</v>
      </c>
      <c r="AX299" s="98">
        <f t="shared" si="39"/>
        <v>0</v>
      </c>
      <c r="AZ299" s="6"/>
      <c r="BA299" s="5"/>
      <c r="BB299" s="5"/>
      <c r="BC299" s="5"/>
      <c r="BD299" s="5"/>
      <c r="BE299" s="5"/>
      <c r="BF299" s="5"/>
    </row>
    <row r="300" spans="1:245" ht="22.15" customHeight="1" x14ac:dyDescent="0.2">
      <c r="B300" s="174"/>
      <c r="C300" s="421"/>
      <c r="D300" s="435"/>
      <c r="E300" s="438"/>
      <c r="F300" s="360"/>
      <c r="G300" s="360"/>
      <c r="H300" s="360"/>
      <c r="I300" s="173">
        <v>7</v>
      </c>
      <c r="J300" s="142"/>
      <c r="K300" s="374"/>
      <c r="L300" s="374"/>
      <c r="M300" s="374"/>
      <c r="N300" s="374"/>
      <c r="O300" s="7"/>
      <c r="P300" s="441"/>
      <c r="Q300" s="443"/>
      <c r="R300" s="443"/>
      <c r="S300" s="7"/>
      <c r="T300" s="173">
        <v>7</v>
      </c>
      <c r="U300" s="142"/>
      <c r="V300" s="173">
        <v>7</v>
      </c>
      <c r="W300" s="146"/>
      <c r="X300" s="7"/>
      <c r="Y300" s="51" t="s">
        <v>122</v>
      </c>
      <c r="Z300" s="60"/>
      <c r="AA300" s="430"/>
      <c r="AB300" s="427"/>
      <c r="AC300" s="7"/>
      <c r="AD300" s="47" t="s">
        <v>71</v>
      </c>
      <c r="AE300" s="226">
        <v>7</v>
      </c>
      <c r="AF300" s="227"/>
      <c r="AG300" s="48" t="s">
        <v>86</v>
      </c>
      <c r="AH300" s="226">
        <v>10</v>
      </c>
      <c r="AI300" s="227"/>
      <c r="AJ300" s="394"/>
      <c r="AK300" s="397"/>
      <c r="AL300" s="390"/>
      <c r="AM300" s="6"/>
      <c r="AN300" s="386"/>
      <c r="AO300" s="6"/>
      <c r="AP300" s="57" t="s">
        <v>121</v>
      </c>
      <c r="AQ300" s="56">
        <f>AQ299*1/AQ298</f>
        <v>0</v>
      </c>
      <c r="AR300" s="6"/>
      <c r="AV300" s="6"/>
      <c r="AW300" s="93">
        <f t="shared" si="38"/>
        <v>0</v>
      </c>
      <c r="AX300" s="98">
        <f t="shared" si="39"/>
        <v>0</v>
      </c>
      <c r="AZ300" s="6"/>
      <c r="BA300" s="5"/>
      <c r="BB300" s="5"/>
      <c r="BC300" s="5"/>
      <c r="BD300" s="5"/>
      <c r="BE300" s="5"/>
      <c r="BF300" s="5"/>
    </row>
    <row r="301" spans="1:245" ht="22.15" customHeight="1" x14ac:dyDescent="0.2">
      <c r="B301" s="174"/>
      <c r="C301" s="421"/>
      <c r="D301" s="435"/>
      <c r="E301" s="438"/>
      <c r="F301" s="360"/>
      <c r="G301" s="360"/>
      <c r="H301" s="360"/>
      <c r="I301" s="173">
        <v>8</v>
      </c>
      <c r="J301" s="142"/>
      <c r="K301" s="374"/>
      <c r="L301" s="374"/>
      <c r="M301" s="374"/>
      <c r="N301" s="374"/>
      <c r="O301" s="7"/>
      <c r="P301" s="350" t="s">
        <v>82</v>
      </c>
      <c r="Q301" s="353"/>
      <c r="R301" s="353"/>
      <c r="S301" s="7"/>
      <c r="T301" s="173">
        <v>8</v>
      </c>
      <c r="U301" s="142"/>
      <c r="V301" s="173">
        <v>8</v>
      </c>
      <c r="W301" s="147"/>
      <c r="X301" s="7"/>
      <c r="Y301" s="63" t="s">
        <v>123</v>
      </c>
      <c r="Z301" s="61"/>
      <c r="AA301" s="432" t="s">
        <v>128</v>
      </c>
      <c r="AB301" s="417" t="s">
        <v>29</v>
      </c>
      <c r="AC301" s="7"/>
      <c r="AD301" s="40" t="s">
        <v>72</v>
      </c>
      <c r="AE301" s="106">
        <v>7</v>
      </c>
      <c r="AF301" s="225"/>
      <c r="AG301" s="26" t="s">
        <v>87</v>
      </c>
      <c r="AH301" s="106">
        <v>7</v>
      </c>
      <c r="AI301" s="225"/>
      <c r="AJ301" s="391" t="s">
        <v>110</v>
      </c>
      <c r="AK301" s="398" t="s">
        <v>30</v>
      </c>
      <c r="AL301" s="347" t="s">
        <v>31</v>
      </c>
      <c r="AM301" s="6"/>
      <c r="AN301" s="386"/>
      <c r="AO301" s="6"/>
      <c r="AP301" s="58" t="s">
        <v>113</v>
      </c>
      <c r="AQ301" s="244">
        <f>AQ295*13</f>
        <v>2340</v>
      </c>
      <c r="AR301" s="6"/>
      <c r="AV301" s="6"/>
      <c r="AW301" s="93">
        <f t="shared" si="38"/>
        <v>0</v>
      </c>
      <c r="AX301" s="98">
        <f t="shared" si="39"/>
        <v>0</v>
      </c>
      <c r="AZ301" s="6"/>
      <c r="BA301" s="6"/>
      <c r="BB301" s="6"/>
      <c r="BC301" s="6"/>
      <c r="BD301" s="6"/>
      <c r="BE301" s="6"/>
      <c r="BF301" s="6"/>
    </row>
    <row r="302" spans="1:245" ht="22.15" customHeight="1" x14ac:dyDescent="0.2">
      <c r="B302" s="174"/>
      <c r="C302" s="421"/>
      <c r="D302" s="435"/>
      <c r="E302" s="438"/>
      <c r="F302" s="360"/>
      <c r="G302" s="360"/>
      <c r="H302" s="360"/>
      <c r="I302" s="173">
        <v>9</v>
      </c>
      <c r="J302" s="142"/>
      <c r="K302" s="374"/>
      <c r="L302" s="374"/>
      <c r="M302" s="374"/>
      <c r="N302" s="374"/>
      <c r="O302" s="7"/>
      <c r="P302" s="351"/>
      <c r="Q302" s="354"/>
      <c r="R302" s="354"/>
      <c r="S302" s="7"/>
      <c r="T302" s="173">
        <v>9</v>
      </c>
      <c r="U302" s="142"/>
      <c r="V302" s="173">
        <v>9</v>
      </c>
      <c r="W302" s="147"/>
      <c r="X302" s="7"/>
      <c r="Y302" s="63" t="s">
        <v>100</v>
      </c>
      <c r="Z302" s="61"/>
      <c r="AA302" s="424"/>
      <c r="AB302" s="418"/>
      <c r="AC302" s="7"/>
      <c r="AD302" s="41" t="s">
        <v>73</v>
      </c>
      <c r="AE302" s="226">
        <v>8</v>
      </c>
      <c r="AF302" s="224"/>
      <c r="AG302" s="38" t="s">
        <v>88</v>
      </c>
      <c r="AH302" s="226">
        <v>5</v>
      </c>
      <c r="AI302" s="224"/>
      <c r="AJ302" s="400"/>
      <c r="AK302" s="401"/>
      <c r="AL302" s="395"/>
      <c r="AM302" s="6"/>
      <c r="AN302" s="386"/>
      <c r="AO302" s="6"/>
      <c r="AP302" s="58" t="s">
        <v>114</v>
      </c>
      <c r="AQ302" s="244">
        <f>AQ296*AA293</f>
        <v>0</v>
      </c>
      <c r="AR302" s="6"/>
      <c r="AV302" s="6"/>
      <c r="AW302" s="93">
        <f t="shared" si="38"/>
        <v>0</v>
      </c>
      <c r="AX302" s="98">
        <f t="shared" si="39"/>
        <v>0</v>
      </c>
      <c r="AZ302" s="6"/>
      <c r="BA302" s="6"/>
      <c r="BB302" s="6"/>
      <c r="BC302" s="6"/>
      <c r="BD302" s="6"/>
      <c r="BE302" s="6"/>
      <c r="BF302" s="6"/>
    </row>
    <row r="303" spans="1:245" ht="22.15" customHeight="1" x14ac:dyDescent="0.2">
      <c r="B303" s="174"/>
      <c r="C303" s="421"/>
      <c r="D303" s="435"/>
      <c r="E303" s="438"/>
      <c r="F303" s="360"/>
      <c r="G303" s="360"/>
      <c r="H303" s="360"/>
      <c r="I303" s="173">
        <v>10</v>
      </c>
      <c r="J303" s="142"/>
      <c r="K303" s="374"/>
      <c r="L303" s="374"/>
      <c r="M303" s="374"/>
      <c r="N303" s="374"/>
      <c r="O303" s="7"/>
      <c r="P303" s="351"/>
      <c r="Q303" s="354"/>
      <c r="R303" s="354"/>
      <c r="S303" s="7"/>
      <c r="T303" s="173">
        <v>10</v>
      </c>
      <c r="U303" s="142"/>
      <c r="V303" s="173">
        <v>10</v>
      </c>
      <c r="W303" s="147"/>
      <c r="X303" s="7"/>
      <c r="Y303" s="50" t="s">
        <v>101</v>
      </c>
      <c r="Z303" s="60"/>
      <c r="AA303" s="428" t="s">
        <v>129</v>
      </c>
      <c r="AB303" s="425" t="s">
        <v>32</v>
      </c>
      <c r="AC303" s="7"/>
      <c r="AD303" s="40" t="s">
        <v>74</v>
      </c>
      <c r="AE303" s="106">
        <v>8</v>
      </c>
      <c r="AF303" s="225"/>
      <c r="AG303" s="26" t="s">
        <v>89</v>
      </c>
      <c r="AH303" s="106">
        <v>7</v>
      </c>
      <c r="AI303" s="225"/>
      <c r="AJ303" s="402" t="s">
        <v>111</v>
      </c>
      <c r="AK303" s="403" t="s">
        <v>33</v>
      </c>
      <c r="AL303" s="388" t="s">
        <v>34</v>
      </c>
      <c r="AM303" s="6"/>
      <c r="AN303" s="386"/>
      <c r="AO303" s="6"/>
      <c r="AP303" s="58" t="s">
        <v>119</v>
      </c>
      <c r="AQ303" s="56">
        <f>AQ302*1/AQ301</f>
        <v>0</v>
      </c>
      <c r="AR303" s="6"/>
      <c r="AV303" s="6"/>
      <c r="AW303" s="93">
        <f t="shared" si="38"/>
        <v>0</v>
      </c>
      <c r="AX303" s="98">
        <f t="shared" si="39"/>
        <v>0</v>
      </c>
      <c r="AZ303" s="6"/>
      <c r="BA303" s="6"/>
      <c r="BB303" s="6"/>
      <c r="BC303" s="6"/>
      <c r="BD303" s="6"/>
      <c r="BE303" s="6"/>
      <c r="BF303" s="6"/>
    </row>
    <row r="304" spans="1:245" ht="22.15" customHeight="1" x14ac:dyDescent="0.2">
      <c r="B304" s="174"/>
      <c r="C304" s="421"/>
      <c r="D304" s="435"/>
      <c r="E304" s="438"/>
      <c r="F304" s="360"/>
      <c r="G304" s="360"/>
      <c r="H304" s="360"/>
      <c r="I304" s="173">
        <v>11</v>
      </c>
      <c r="J304" s="142"/>
      <c r="K304" s="374"/>
      <c r="L304" s="374"/>
      <c r="M304" s="374"/>
      <c r="N304" s="374"/>
      <c r="O304" s="7"/>
      <c r="P304" s="351"/>
      <c r="Q304" s="354"/>
      <c r="R304" s="354"/>
      <c r="S304" s="7"/>
      <c r="T304" s="173">
        <v>11</v>
      </c>
      <c r="U304" s="142"/>
      <c r="V304" s="173">
        <v>11</v>
      </c>
      <c r="W304" s="147"/>
      <c r="X304" s="7"/>
      <c r="Y304" s="50" t="s">
        <v>102</v>
      </c>
      <c r="Z304" s="60"/>
      <c r="AA304" s="430"/>
      <c r="AB304" s="427"/>
      <c r="AC304" s="7"/>
      <c r="AD304" s="42" t="s">
        <v>75</v>
      </c>
      <c r="AE304" s="226">
        <v>9</v>
      </c>
      <c r="AF304" s="228"/>
      <c r="AG304" s="38" t="s">
        <v>90</v>
      </c>
      <c r="AH304" s="226">
        <v>6</v>
      </c>
      <c r="AI304" s="228"/>
      <c r="AJ304" s="394"/>
      <c r="AK304" s="397"/>
      <c r="AL304" s="390"/>
      <c r="AM304" s="6"/>
      <c r="AN304" s="386"/>
      <c r="AO304" s="6"/>
      <c r="AP304" s="2"/>
      <c r="AQ304" s="6"/>
      <c r="AR304" s="6"/>
      <c r="AV304" s="6"/>
      <c r="AW304" s="93">
        <f t="shared" si="38"/>
        <v>0</v>
      </c>
      <c r="AX304" s="98">
        <f t="shared" si="39"/>
        <v>0</v>
      </c>
      <c r="AZ304" s="6"/>
      <c r="BA304" s="6"/>
      <c r="BB304" s="6"/>
      <c r="BC304" s="6"/>
      <c r="BD304" s="6"/>
      <c r="BE304" s="6"/>
      <c r="BF304" s="6"/>
    </row>
    <row r="305" spans="1:245" ht="22.15" customHeight="1" x14ac:dyDescent="0.2">
      <c r="B305" s="174"/>
      <c r="C305" s="421"/>
      <c r="D305" s="435"/>
      <c r="E305" s="438"/>
      <c r="F305" s="360"/>
      <c r="G305" s="360"/>
      <c r="H305" s="360"/>
      <c r="I305" s="173">
        <v>12</v>
      </c>
      <c r="J305" s="142"/>
      <c r="K305" s="374"/>
      <c r="L305" s="374"/>
      <c r="M305" s="374"/>
      <c r="N305" s="374"/>
      <c r="O305" s="7"/>
      <c r="P305" s="351"/>
      <c r="Q305" s="354"/>
      <c r="R305" s="354"/>
      <c r="S305" s="7"/>
      <c r="T305" s="173">
        <v>12</v>
      </c>
      <c r="U305" s="142"/>
      <c r="V305" s="173">
        <v>12</v>
      </c>
      <c r="W305" s="147"/>
      <c r="X305" s="7"/>
      <c r="Y305" s="63" t="s">
        <v>103</v>
      </c>
      <c r="Z305" s="66"/>
      <c r="AA305" s="432" t="s">
        <v>130</v>
      </c>
      <c r="AB305" s="417" t="s">
        <v>35</v>
      </c>
      <c r="AC305" s="7"/>
      <c r="AD305" s="43" t="s">
        <v>76</v>
      </c>
      <c r="AE305" s="106">
        <v>8</v>
      </c>
      <c r="AF305" s="225"/>
      <c r="AG305" s="26" t="s">
        <v>91</v>
      </c>
      <c r="AH305" s="106">
        <v>9</v>
      </c>
      <c r="AI305" s="225"/>
      <c r="AJ305" s="391" t="s">
        <v>112</v>
      </c>
      <c r="AK305" s="398" t="s">
        <v>36</v>
      </c>
      <c r="AL305" s="347" t="s">
        <v>37</v>
      </c>
      <c r="AM305" s="6"/>
      <c r="AN305" s="386"/>
      <c r="AO305" s="6"/>
      <c r="AP305" s="2"/>
      <c r="AQ305" s="6"/>
      <c r="AR305" s="6"/>
      <c r="AV305" s="6"/>
      <c r="AW305" s="93">
        <f t="shared" si="38"/>
        <v>0</v>
      </c>
      <c r="AX305" s="98">
        <f t="shared" si="39"/>
        <v>0</v>
      </c>
      <c r="AZ305" s="6"/>
      <c r="BA305" s="6"/>
      <c r="BB305" s="6"/>
      <c r="BC305" s="6"/>
      <c r="BD305" s="6"/>
      <c r="BE305" s="6"/>
      <c r="BF305" s="6"/>
    </row>
    <row r="306" spans="1:245" ht="22.15" customHeight="1" thickBot="1" x14ac:dyDescent="0.25">
      <c r="B306" s="175"/>
      <c r="C306" s="422"/>
      <c r="D306" s="436"/>
      <c r="E306" s="439"/>
      <c r="F306" s="361"/>
      <c r="G306" s="361"/>
      <c r="H306" s="361"/>
      <c r="I306" s="176">
        <v>13</v>
      </c>
      <c r="J306" s="143"/>
      <c r="K306" s="375"/>
      <c r="L306" s="375"/>
      <c r="M306" s="375"/>
      <c r="N306" s="375"/>
      <c r="O306" s="7"/>
      <c r="P306" s="352"/>
      <c r="Q306" s="355"/>
      <c r="R306" s="355"/>
      <c r="S306" s="7"/>
      <c r="T306" s="176">
        <v>13</v>
      </c>
      <c r="U306" s="143"/>
      <c r="V306" s="176">
        <v>13</v>
      </c>
      <c r="W306" s="148"/>
      <c r="X306" s="7"/>
      <c r="Y306" s="64" t="s">
        <v>104</v>
      </c>
      <c r="Z306" s="67"/>
      <c r="AA306" s="433"/>
      <c r="AB306" s="431"/>
      <c r="AC306" s="7"/>
      <c r="AD306" s="44" t="s">
        <v>77</v>
      </c>
      <c r="AE306" s="229">
        <v>5</v>
      </c>
      <c r="AF306" s="230"/>
      <c r="AG306" s="25" t="s">
        <v>92</v>
      </c>
      <c r="AH306" s="229">
        <v>10</v>
      </c>
      <c r="AI306" s="230"/>
      <c r="AJ306" s="392"/>
      <c r="AK306" s="399"/>
      <c r="AL306" s="348"/>
      <c r="AM306" s="6"/>
      <c r="AN306" s="387"/>
      <c r="AO306" s="6"/>
      <c r="AP306" s="2"/>
      <c r="AQ306" s="6"/>
      <c r="AR306" s="6"/>
      <c r="AV306" s="6"/>
      <c r="AW306" s="93">
        <f t="shared" si="38"/>
        <v>0</v>
      </c>
      <c r="AX306" s="98">
        <f t="shared" si="39"/>
        <v>0</v>
      </c>
      <c r="AZ306" s="6"/>
      <c r="BA306" s="6"/>
      <c r="BB306" s="6"/>
      <c r="BC306" s="6"/>
      <c r="BD306" s="6"/>
      <c r="BE306" s="6"/>
      <c r="BF306" s="6"/>
    </row>
    <row r="307" spans="1:245" s="18" customFormat="1" ht="5.0999999999999996" customHeight="1" thickBot="1" x14ac:dyDescent="0.25">
      <c r="A307" s="12"/>
      <c r="B307" s="35"/>
      <c r="C307" s="177"/>
      <c r="D307" s="135"/>
      <c r="E307" s="137"/>
      <c r="F307" s="23"/>
      <c r="G307" s="23"/>
      <c r="H307" s="23"/>
      <c r="I307" s="178"/>
      <c r="J307" s="23"/>
      <c r="K307" s="11"/>
      <c r="L307" s="11"/>
      <c r="M307" s="11"/>
      <c r="N307" s="11"/>
      <c r="O307" s="7"/>
      <c r="P307" s="193"/>
      <c r="Q307" s="23"/>
      <c r="R307" s="23"/>
      <c r="S307" s="7"/>
      <c r="T307" s="178"/>
      <c r="U307" s="23"/>
      <c r="V307" s="178"/>
      <c r="W307" s="23"/>
      <c r="X307" s="7"/>
      <c r="Y307" s="13"/>
      <c r="Z307" s="34"/>
      <c r="AA307" s="15"/>
      <c r="AB307" s="14"/>
      <c r="AC307" s="7"/>
      <c r="AD307" s="10"/>
      <c r="AE307" s="210"/>
      <c r="AF307" s="211"/>
      <c r="AG307" s="10"/>
      <c r="AH307" s="210"/>
      <c r="AI307" s="211"/>
      <c r="AJ307" s="16"/>
      <c r="AK307" s="7"/>
      <c r="AL307" s="17"/>
      <c r="AM307" s="10"/>
      <c r="AN307" s="35"/>
      <c r="AO307" s="10"/>
      <c r="AQ307" s="243"/>
      <c r="AR307" s="10"/>
      <c r="AT307" s="24"/>
      <c r="AU307" s="78"/>
      <c r="AV307" s="10"/>
      <c r="AW307" s="93"/>
      <c r="AX307" s="95"/>
      <c r="AZ307" s="10"/>
      <c r="BA307" s="10"/>
      <c r="BB307" s="10"/>
      <c r="BC307" s="10"/>
      <c r="BD307" s="10"/>
      <c r="BE307" s="10"/>
      <c r="BF307" s="10"/>
      <c r="BH307" s="209"/>
    </row>
    <row r="308" spans="1:245" ht="39.950000000000003" customHeight="1" thickBot="1" x14ac:dyDescent="0.25">
      <c r="B308" s="165"/>
      <c r="C308" s="166"/>
      <c r="D308" s="465" t="s">
        <v>0</v>
      </c>
      <c r="E308" s="376" t="s">
        <v>11</v>
      </c>
      <c r="F308" s="467" t="s">
        <v>12</v>
      </c>
      <c r="G308" s="467" t="s">
        <v>10</v>
      </c>
      <c r="H308" s="467" t="s">
        <v>15</v>
      </c>
      <c r="I308" s="469" t="s">
        <v>178</v>
      </c>
      <c r="J308" s="470"/>
      <c r="K308" s="376" t="s">
        <v>2</v>
      </c>
      <c r="L308" s="376" t="s">
        <v>3</v>
      </c>
      <c r="M308" s="376" t="s">
        <v>4</v>
      </c>
      <c r="N308" s="376" t="s">
        <v>5</v>
      </c>
      <c r="O308" s="7"/>
      <c r="P308" s="376" t="s">
        <v>1</v>
      </c>
      <c r="Q308" s="368" t="s">
        <v>8</v>
      </c>
      <c r="R308" s="370" t="s">
        <v>9</v>
      </c>
      <c r="T308" s="364" t="s">
        <v>14</v>
      </c>
      <c r="U308" s="365"/>
      <c r="V308" s="378" t="s">
        <v>13</v>
      </c>
      <c r="W308" s="379"/>
      <c r="Y308" s="231" t="s">
        <v>106</v>
      </c>
      <c r="Z308" s="33"/>
      <c r="AA308" s="232" t="s">
        <v>17</v>
      </c>
      <c r="AB308" s="419" t="s">
        <v>6</v>
      </c>
      <c r="AD308" s="215" t="s">
        <v>124</v>
      </c>
      <c r="AE308" s="216"/>
      <c r="AF308" s="217"/>
      <c r="AG308" s="216"/>
      <c r="AH308" s="216"/>
      <c r="AI308" s="217"/>
      <c r="AJ308" s="216"/>
      <c r="AK308" s="216"/>
      <c r="AL308" s="218"/>
      <c r="AM308" s="2"/>
      <c r="AN308" s="62" t="s">
        <v>182</v>
      </c>
      <c r="AO308" s="2"/>
      <c r="AP308" s="508" t="s">
        <v>183</v>
      </c>
      <c r="AQ308" s="509"/>
      <c r="AR308" s="2"/>
      <c r="AV308" s="2"/>
      <c r="AW308" s="99"/>
      <c r="AX308" s="97"/>
      <c r="AZ308" s="2"/>
      <c r="BA308" s="2"/>
      <c r="BB308" s="2"/>
      <c r="BC308" s="2"/>
      <c r="BD308" s="2"/>
      <c r="BE308" s="2"/>
      <c r="BF308" s="2"/>
      <c r="IK308" s="2"/>
    </row>
    <row r="309" spans="1:245" ht="20.100000000000001" customHeight="1" thickBot="1" x14ac:dyDescent="0.25">
      <c r="B309" s="168"/>
      <c r="C309" s="169"/>
      <c r="D309" s="466"/>
      <c r="E309" s="377"/>
      <c r="F309" s="468"/>
      <c r="G309" s="468"/>
      <c r="H309" s="468"/>
      <c r="I309" s="471"/>
      <c r="J309" s="472"/>
      <c r="K309" s="377"/>
      <c r="L309" s="377"/>
      <c r="M309" s="377"/>
      <c r="N309" s="377"/>
      <c r="P309" s="377"/>
      <c r="Q309" s="369"/>
      <c r="R309" s="371"/>
      <c r="S309" s="46"/>
      <c r="T309" s="366"/>
      <c r="U309" s="367"/>
      <c r="V309" s="380"/>
      <c r="W309" s="381"/>
      <c r="X309" s="46"/>
      <c r="Y309" s="37" t="s">
        <v>105</v>
      </c>
      <c r="Z309" s="102"/>
      <c r="AA309" s="8">
        <f>SUM(Z310:Z322)</f>
        <v>0</v>
      </c>
      <c r="AB309" s="420"/>
      <c r="AC309" s="46"/>
      <c r="AD309" s="221" t="s">
        <v>131</v>
      </c>
      <c r="AE309" s="53"/>
      <c r="AF309" s="54"/>
      <c r="AG309" s="53"/>
      <c r="AH309" s="53"/>
      <c r="AI309" s="54"/>
      <c r="AJ309" s="222" t="s">
        <v>17</v>
      </c>
      <c r="AK309" s="196" t="s">
        <v>125</v>
      </c>
      <c r="AL309" s="156" t="s">
        <v>93</v>
      </c>
      <c r="AM309" s="2"/>
      <c r="AN309" s="382"/>
      <c r="AO309" s="2"/>
      <c r="AP309" s="69" t="s">
        <v>136</v>
      </c>
      <c r="AQ309" s="70">
        <v>20</v>
      </c>
      <c r="AR309" s="2"/>
      <c r="AV309" s="2"/>
      <c r="AW309" s="93"/>
      <c r="AX309" s="93"/>
      <c r="AZ309" s="2"/>
      <c r="BA309" s="2"/>
      <c r="BB309" s="2"/>
      <c r="BC309" s="2"/>
      <c r="BD309" s="2"/>
      <c r="BE309" s="2"/>
      <c r="BF309" s="2"/>
      <c r="IK309" s="2"/>
    </row>
    <row r="310" spans="1:245" ht="22.15" customHeight="1" x14ac:dyDescent="0.2">
      <c r="B310" s="91"/>
      <c r="C310" s="179"/>
      <c r="D310" s="450"/>
      <c r="E310" s="453"/>
      <c r="F310" s="413"/>
      <c r="G310" s="413"/>
      <c r="H310" s="413"/>
      <c r="I310" s="180">
        <v>1</v>
      </c>
      <c r="J310" s="138"/>
      <c r="K310" s="459"/>
      <c r="L310" s="459"/>
      <c r="M310" s="459"/>
      <c r="N310" s="459"/>
      <c r="O310" s="46"/>
      <c r="P310" s="410" t="s">
        <v>81</v>
      </c>
      <c r="Q310" s="456"/>
      <c r="R310" s="456"/>
      <c r="S310" s="7"/>
      <c r="T310" s="180">
        <v>1</v>
      </c>
      <c r="U310" s="138"/>
      <c r="V310" s="180">
        <v>1</v>
      </c>
      <c r="W310" s="149"/>
      <c r="X310" s="7"/>
      <c r="Y310" s="31" t="s">
        <v>94</v>
      </c>
      <c r="Z310" s="65"/>
      <c r="AA310" s="445" t="s">
        <v>20</v>
      </c>
      <c r="AB310" s="444" t="s">
        <v>19</v>
      </c>
      <c r="AC310" s="7"/>
      <c r="AD310" s="52" t="s">
        <v>160</v>
      </c>
      <c r="AE310" s="223">
        <v>1</v>
      </c>
      <c r="AF310" s="224"/>
      <c r="AG310" s="39" t="s">
        <v>78</v>
      </c>
      <c r="AH310" s="223">
        <v>7</v>
      </c>
      <c r="AI310" s="224"/>
      <c r="AJ310" s="393" t="s">
        <v>107</v>
      </c>
      <c r="AK310" s="396" t="s">
        <v>21</v>
      </c>
      <c r="AL310" s="389" t="s">
        <v>39</v>
      </c>
      <c r="AM310" s="6"/>
      <c r="AN310" s="383"/>
      <c r="AO310" s="6"/>
      <c r="AP310" s="49" t="s">
        <v>135</v>
      </c>
      <c r="AQ310" s="55">
        <v>26</v>
      </c>
      <c r="AR310" s="6"/>
      <c r="AV310" s="6"/>
      <c r="AW310" s="93">
        <f t="shared" ref="AW310:AW322" si="40">AE310*AF310</f>
        <v>0</v>
      </c>
      <c r="AX310" s="98">
        <f t="shared" ref="AX310:AX322" si="41">AH310*AI310</f>
        <v>0</v>
      </c>
      <c r="AZ310" s="6"/>
      <c r="BA310" s="5"/>
      <c r="BB310" s="5"/>
      <c r="BC310" s="5"/>
      <c r="BD310" s="5"/>
      <c r="BE310" s="5"/>
      <c r="BF310" s="5"/>
      <c r="BH310" s="68" t="s">
        <v>138</v>
      </c>
      <c r="BI310" s="56">
        <f>AQ313*1</f>
        <v>0</v>
      </c>
      <c r="BJ310" s="56">
        <f t="shared" ref="BJ310:BJ311" si="42">BK310-BI310</f>
        <v>1</v>
      </c>
      <c r="BK310" s="240">
        <v>1</v>
      </c>
      <c r="BL310" s="240"/>
    </row>
    <row r="311" spans="1:245" ht="22.15" customHeight="1" x14ac:dyDescent="0.2">
      <c r="B311" s="181"/>
      <c r="C311" s="448" t="s">
        <v>59</v>
      </c>
      <c r="D311" s="451"/>
      <c r="E311" s="454"/>
      <c r="F311" s="357"/>
      <c r="G311" s="357"/>
      <c r="H311" s="357"/>
      <c r="I311" s="130">
        <v>2</v>
      </c>
      <c r="J311" s="129"/>
      <c r="K311" s="460"/>
      <c r="L311" s="460"/>
      <c r="M311" s="460"/>
      <c r="N311" s="460"/>
      <c r="O311" s="7"/>
      <c r="P311" s="411"/>
      <c r="Q311" s="457"/>
      <c r="R311" s="457"/>
      <c r="S311" s="7"/>
      <c r="T311" s="130">
        <v>2</v>
      </c>
      <c r="U311" s="129"/>
      <c r="V311" s="130">
        <v>2</v>
      </c>
      <c r="W311" s="150"/>
      <c r="X311" s="7"/>
      <c r="Y311" s="50" t="s">
        <v>95</v>
      </c>
      <c r="Z311" s="59"/>
      <c r="AA311" s="430"/>
      <c r="AB311" s="427"/>
      <c r="AC311" s="7"/>
      <c r="AD311" s="40" t="s">
        <v>66</v>
      </c>
      <c r="AE311" s="106">
        <v>2</v>
      </c>
      <c r="AF311" s="225"/>
      <c r="AG311" s="9" t="s">
        <v>79</v>
      </c>
      <c r="AH311" s="106">
        <v>9</v>
      </c>
      <c r="AI311" s="225"/>
      <c r="AJ311" s="394"/>
      <c r="AK311" s="397"/>
      <c r="AL311" s="390"/>
      <c r="AM311" s="6"/>
      <c r="AN311" s="383"/>
      <c r="AO311" s="6"/>
      <c r="AP311" s="49" t="s">
        <v>115</v>
      </c>
      <c r="AQ311" s="55">
        <f>AE310+AE311+AE312+AE313+AE314+AE315+AE316+AE317+AE318+AE319+AE320+AE321+AE322+AH310+AH311+AH312+AH313+AH314+AH315+AH316+AH317+AH318+AH319+AH320+AH321+AH322</f>
        <v>180</v>
      </c>
      <c r="AR311" s="6"/>
      <c r="AV311" s="6"/>
      <c r="AW311" s="93">
        <f t="shared" si="40"/>
        <v>0</v>
      </c>
      <c r="AX311" s="98">
        <f t="shared" si="41"/>
        <v>0</v>
      </c>
      <c r="AZ311" s="6"/>
      <c r="BA311" s="5"/>
      <c r="BB311" s="5"/>
      <c r="BC311" s="5"/>
      <c r="BD311" s="5"/>
      <c r="BE311" s="5"/>
      <c r="BF311" s="5"/>
      <c r="BH311" s="57" t="s">
        <v>140</v>
      </c>
      <c r="BI311" s="56">
        <f>AQ316*1</f>
        <v>0</v>
      </c>
      <c r="BJ311" s="56">
        <f t="shared" si="42"/>
        <v>1</v>
      </c>
      <c r="BK311" s="240">
        <v>1</v>
      </c>
      <c r="BL311" s="240"/>
    </row>
    <row r="312" spans="1:245" ht="22.15" customHeight="1" x14ac:dyDescent="0.2">
      <c r="B312" s="182"/>
      <c r="C312" s="448"/>
      <c r="D312" s="451"/>
      <c r="E312" s="454"/>
      <c r="F312" s="357"/>
      <c r="G312" s="357"/>
      <c r="H312" s="357"/>
      <c r="I312" s="130">
        <v>3</v>
      </c>
      <c r="J312" s="129"/>
      <c r="K312" s="460"/>
      <c r="L312" s="460"/>
      <c r="M312" s="460"/>
      <c r="N312" s="460"/>
      <c r="O312" s="7"/>
      <c r="P312" s="411"/>
      <c r="Q312" s="457"/>
      <c r="R312" s="457"/>
      <c r="S312" s="7"/>
      <c r="T312" s="130">
        <v>3</v>
      </c>
      <c r="U312" s="129"/>
      <c r="V312" s="130">
        <v>3</v>
      </c>
      <c r="W312" s="150"/>
      <c r="X312" s="7"/>
      <c r="Y312" s="63" t="s">
        <v>96</v>
      </c>
      <c r="Z312" s="61"/>
      <c r="AA312" s="423" t="s">
        <v>23</v>
      </c>
      <c r="AB312" s="417" t="s">
        <v>22</v>
      </c>
      <c r="AC312" s="7"/>
      <c r="AD312" s="41" t="s">
        <v>67</v>
      </c>
      <c r="AE312" s="226">
        <v>3</v>
      </c>
      <c r="AF312" s="224"/>
      <c r="AG312" s="38" t="s">
        <v>80</v>
      </c>
      <c r="AH312" s="226">
        <v>8</v>
      </c>
      <c r="AI312" s="224"/>
      <c r="AJ312" s="391" t="s">
        <v>108</v>
      </c>
      <c r="AK312" s="398" t="s">
        <v>24</v>
      </c>
      <c r="AL312" s="347" t="s">
        <v>25</v>
      </c>
      <c r="AM312" s="6"/>
      <c r="AN312" s="383"/>
      <c r="AO312" s="6"/>
      <c r="AP312" s="49" t="s">
        <v>116</v>
      </c>
      <c r="AQ312" s="55">
        <f>AW310+AW311+AW312+AW313+AW314+AW315+AW316+AW317+AW318+AW319+AW320+AW321+AW322+AX310+AX311+AX312+AX313+AX314+AX315+AX316+AX317+AX318+AX319+AX320+AX321+AX322</f>
        <v>0</v>
      </c>
      <c r="AR312" s="6"/>
      <c r="AV312" s="6"/>
      <c r="AW312" s="93">
        <f t="shared" si="40"/>
        <v>0</v>
      </c>
      <c r="AX312" s="98">
        <f t="shared" si="41"/>
        <v>0</v>
      </c>
      <c r="AZ312" s="6"/>
      <c r="BA312" s="5"/>
      <c r="BB312" s="5"/>
      <c r="BC312" s="5"/>
      <c r="BD312" s="5"/>
      <c r="BE312" s="5"/>
      <c r="BF312" s="5"/>
      <c r="BH312" s="58" t="s">
        <v>142</v>
      </c>
      <c r="BI312" s="56">
        <f>AQ318*1</f>
        <v>0</v>
      </c>
      <c r="BJ312" s="56">
        <f>BK312-BI312</f>
        <v>1</v>
      </c>
      <c r="BK312" s="240">
        <v>1</v>
      </c>
      <c r="BL312" s="240"/>
    </row>
    <row r="313" spans="1:245" ht="22.15" customHeight="1" x14ac:dyDescent="0.2">
      <c r="B313" s="182"/>
      <c r="C313" s="448"/>
      <c r="D313" s="451"/>
      <c r="E313" s="454"/>
      <c r="F313" s="357"/>
      <c r="G313" s="357"/>
      <c r="H313" s="357"/>
      <c r="I313" s="130">
        <v>4</v>
      </c>
      <c r="J313" s="129"/>
      <c r="K313" s="460"/>
      <c r="L313" s="460"/>
      <c r="M313" s="460"/>
      <c r="N313" s="460"/>
      <c r="O313" s="7"/>
      <c r="P313" s="411"/>
      <c r="Q313" s="457"/>
      <c r="R313" s="457"/>
      <c r="S313" s="7"/>
      <c r="T313" s="130">
        <v>4</v>
      </c>
      <c r="U313" s="129"/>
      <c r="V313" s="130">
        <v>4</v>
      </c>
      <c r="W313" s="150"/>
      <c r="X313" s="7"/>
      <c r="Y313" s="63" t="s">
        <v>97</v>
      </c>
      <c r="Z313" s="61"/>
      <c r="AA313" s="424"/>
      <c r="AB313" s="418"/>
      <c r="AC313" s="7"/>
      <c r="AD313" s="40" t="s">
        <v>68</v>
      </c>
      <c r="AE313" s="106">
        <v>4</v>
      </c>
      <c r="AF313" s="225"/>
      <c r="AG313" s="9" t="s">
        <v>83</v>
      </c>
      <c r="AH313" s="106">
        <v>9</v>
      </c>
      <c r="AI313" s="225"/>
      <c r="AJ313" s="400"/>
      <c r="AK313" s="401"/>
      <c r="AL313" s="395"/>
      <c r="AM313" s="6"/>
      <c r="AN313" s="383"/>
      <c r="AO313" s="6"/>
      <c r="AP313" s="49" t="s">
        <v>117</v>
      </c>
      <c r="AQ313" s="56">
        <f>AQ312*1/AQ311</f>
        <v>0</v>
      </c>
      <c r="AR313" s="6"/>
      <c r="AV313" s="6"/>
      <c r="AW313" s="93">
        <f t="shared" si="40"/>
        <v>0</v>
      </c>
      <c r="AX313" s="98">
        <f t="shared" si="41"/>
        <v>0</v>
      </c>
      <c r="AZ313" s="6"/>
      <c r="BA313" s="5"/>
      <c r="BB313" s="5"/>
      <c r="BC313" s="5"/>
      <c r="BD313" s="5"/>
      <c r="BE313" s="5"/>
      <c r="BF313" s="5"/>
    </row>
    <row r="314" spans="1:245" ht="22.15" customHeight="1" x14ac:dyDescent="0.2">
      <c r="B314" s="182"/>
      <c r="C314" s="448"/>
      <c r="D314" s="451"/>
      <c r="E314" s="454"/>
      <c r="F314" s="357"/>
      <c r="G314" s="357"/>
      <c r="H314" s="357"/>
      <c r="I314" s="130">
        <v>5</v>
      </c>
      <c r="J314" s="129"/>
      <c r="K314" s="461"/>
      <c r="L314" s="461"/>
      <c r="M314" s="461"/>
      <c r="N314" s="461"/>
      <c r="O314" s="7"/>
      <c r="P314" s="411"/>
      <c r="Q314" s="457"/>
      <c r="R314" s="457"/>
      <c r="S314" s="7"/>
      <c r="T314" s="130">
        <v>5</v>
      </c>
      <c r="U314" s="129"/>
      <c r="V314" s="130">
        <v>5</v>
      </c>
      <c r="W314" s="150"/>
      <c r="X314" s="7"/>
      <c r="Y314" s="50" t="s">
        <v>98</v>
      </c>
      <c r="Z314" s="60"/>
      <c r="AA314" s="428" t="s">
        <v>127</v>
      </c>
      <c r="AB314" s="425" t="s">
        <v>26</v>
      </c>
      <c r="AC314" s="7"/>
      <c r="AD314" s="41" t="s">
        <v>69</v>
      </c>
      <c r="AE314" s="226">
        <v>5</v>
      </c>
      <c r="AF314" s="224"/>
      <c r="AG314" s="38" t="s">
        <v>84</v>
      </c>
      <c r="AH314" s="226">
        <v>10</v>
      </c>
      <c r="AI314" s="224"/>
      <c r="AJ314" s="402" t="s">
        <v>109</v>
      </c>
      <c r="AK314" s="403" t="s">
        <v>27</v>
      </c>
      <c r="AL314" s="388" t="s">
        <v>28</v>
      </c>
      <c r="AM314" s="6"/>
      <c r="AN314" s="383"/>
      <c r="AO314" s="6"/>
      <c r="AP314" s="57" t="s">
        <v>118</v>
      </c>
      <c r="AQ314" s="55">
        <v>13</v>
      </c>
      <c r="AR314" s="6"/>
      <c r="AV314" s="6"/>
      <c r="AW314" s="93">
        <f t="shared" si="40"/>
        <v>0</v>
      </c>
      <c r="AX314" s="98">
        <f t="shared" si="41"/>
        <v>0</v>
      </c>
      <c r="AZ314" s="6"/>
      <c r="BA314" s="5"/>
      <c r="BB314" s="5"/>
      <c r="BC314" s="5"/>
      <c r="BD314" s="5"/>
      <c r="BE314" s="5"/>
      <c r="BF314" s="5"/>
    </row>
    <row r="315" spans="1:245" ht="22.15" customHeight="1" x14ac:dyDescent="0.2">
      <c r="B315" s="182"/>
      <c r="C315" s="448"/>
      <c r="D315" s="451"/>
      <c r="E315" s="454"/>
      <c r="F315" s="357"/>
      <c r="G315" s="357"/>
      <c r="H315" s="357"/>
      <c r="I315" s="130">
        <v>6</v>
      </c>
      <c r="J315" s="129"/>
      <c r="K315" s="461"/>
      <c r="L315" s="461"/>
      <c r="M315" s="461"/>
      <c r="N315" s="461"/>
      <c r="O315" s="7"/>
      <c r="P315" s="411"/>
      <c r="Q315" s="457"/>
      <c r="R315" s="457"/>
      <c r="S315" s="7"/>
      <c r="T315" s="130">
        <v>6</v>
      </c>
      <c r="U315" s="129"/>
      <c r="V315" s="130">
        <v>6</v>
      </c>
      <c r="W315" s="150"/>
      <c r="X315" s="7"/>
      <c r="Y315" s="50" t="s">
        <v>99</v>
      </c>
      <c r="Z315" s="60"/>
      <c r="AA315" s="429"/>
      <c r="AB315" s="426"/>
      <c r="AC315" s="7"/>
      <c r="AD315" s="40" t="s">
        <v>70</v>
      </c>
      <c r="AE315" s="106">
        <v>6</v>
      </c>
      <c r="AF315" s="225"/>
      <c r="AG315" s="26" t="s">
        <v>85</v>
      </c>
      <c r="AH315" s="106">
        <v>10</v>
      </c>
      <c r="AI315" s="225"/>
      <c r="AJ315" s="393"/>
      <c r="AK315" s="396"/>
      <c r="AL315" s="389"/>
      <c r="AM315" s="6"/>
      <c r="AN315" s="383"/>
      <c r="AO315" s="6"/>
      <c r="AP315" s="57" t="s">
        <v>120</v>
      </c>
      <c r="AQ315" s="55">
        <f>AA309*1</f>
        <v>0</v>
      </c>
      <c r="AR315" s="6"/>
      <c r="AV315" s="6"/>
      <c r="AW315" s="93">
        <f t="shared" si="40"/>
        <v>0</v>
      </c>
      <c r="AX315" s="98">
        <f t="shared" si="41"/>
        <v>0</v>
      </c>
      <c r="AZ315" s="6"/>
      <c r="BA315" s="5"/>
      <c r="BB315" s="5"/>
      <c r="BC315" s="5"/>
      <c r="BD315" s="5"/>
      <c r="BE315" s="5"/>
      <c r="BF315" s="5"/>
    </row>
    <row r="316" spans="1:245" ht="22.15" customHeight="1" x14ac:dyDescent="0.2">
      <c r="B316" s="182"/>
      <c r="C316" s="448"/>
      <c r="D316" s="451"/>
      <c r="E316" s="454"/>
      <c r="F316" s="357"/>
      <c r="G316" s="357"/>
      <c r="H316" s="357"/>
      <c r="I316" s="130">
        <v>7</v>
      </c>
      <c r="J316" s="129"/>
      <c r="K316" s="461"/>
      <c r="L316" s="461"/>
      <c r="M316" s="461"/>
      <c r="N316" s="461"/>
      <c r="O316" s="7"/>
      <c r="P316" s="412"/>
      <c r="Q316" s="458"/>
      <c r="R316" s="458"/>
      <c r="S316" s="7"/>
      <c r="T316" s="130">
        <v>7</v>
      </c>
      <c r="U316" s="129"/>
      <c r="V316" s="130">
        <v>7</v>
      </c>
      <c r="W316" s="150"/>
      <c r="X316" s="7"/>
      <c r="Y316" s="51" t="s">
        <v>122</v>
      </c>
      <c r="Z316" s="60"/>
      <c r="AA316" s="430"/>
      <c r="AB316" s="427"/>
      <c r="AC316" s="7"/>
      <c r="AD316" s="47" t="s">
        <v>71</v>
      </c>
      <c r="AE316" s="226">
        <v>7</v>
      </c>
      <c r="AF316" s="227"/>
      <c r="AG316" s="48" t="s">
        <v>86</v>
      </c>
      <c r="AH316" s="226">
        <v>10</v>
      </c>
      <c r="AI316" s="227"/>
      <c r="AJ316" s="394"/>
      <c r="AK316" s="397"/>
      <c r="AL316" s="390"/>
      <c r="AM316" s="6"/>
      <c r="AN316" s="383"/>
      <c r="AO316" s="6"/>
      <c r="AP316" s="57" t="s">
        <v>121</v>
      </c>
      <c r="AQ316" s="56">
        <f>AQ315*1/AQ314</f>
        <v>0</v>
      </c>
      <c r="AR316" s="6"/>
      <c r="AV316" s="6"/>
      <c r="AW316" s="93">
        <f t="shared" si="40"/>
        <v>0</v>
      </c>
      <c r="AX316" s="98">
        <f t="shared" si="41"/>
        <v>0</v>
      </c>
      <c r="AZ316" s="6"/>
      <c r="BA316" s="6"/>
      <c r="BB316" s="6"/>
      <c r="BC316" s="6"/>
      <c r="BD316" s="6"/>
      <c r="BE316" s="6"/>
      <c r="BF316" s="6"/>
    </row>
    <row r="317" spans="1:245" ht="22.15" customHeight="1" x14ac:dyDescent="0.2">
      <c r="B317" s="182"/>
      <c r="C317" s="448"/>
      <c r="D317" s="451"/>
      <c r="E317" s="454"/>
      <c r="F317" s="357"/>
      <c r="G317" s="357"/>
      <c r="H317" s="357"/>
      <c r="I317" s="130">
        <v>8</v>
      </c>
      <c r="J317" s="129"/>
      <c r="K317" s="461"/>
      <c r="L317" s="461"/>
      <c r="M317" s="461"/>
      <c r="N317" s="461"/>
      <c r="O317" s="7"/>
      <c r="P317" s="415" t="s">
        <v>82</v>
      </c>
      <c r="Q317" s="463"/>
      <c r="R317" s="463"/>
      <c r="S317" s="7"/>
      <c r="T317" s="130">
        <v>8</v>
      </c>
      <c r="U317" s="129"/>
      <c r="V317" s="130">
        <v>8</v>
      </c>
      <c r="W317" s="150"/>
      <c r="X317" s="7"/>
      <c r="Y317" s="63" t="s">
        <v>123</v>
      </c>
      <c r="Z317" s="61"/>
      <c r="AA317" s="447" t="s">
        <v>128</v>
      </c>
      <c r="AB317" s="446" t="s">
        <v>29</v>
      </c>
      <c r="AC317" s="7"/>
      <c r="AD317" s="40" t="s">
        <v>72</v>
      </c>
      <c r="AE317" s="106">
        <v>7</v>
      </c>
      <c r="AF317" s="225"/>
      <c r="AG317" s="26" t="s">
        <v>87</v>
      </c>
      <c r="AH317" s="106">
        <v>7</v>
      </c>
      <c r="AI317" s="225"/>
      <c r="AJ317" s="391" t="s">
        <v>110</v>
      </c>
      <c r="AK317" s="398" t="s">
        <v>30</v>
      </c>
      <c r="AL317" s="347" t="s">
        <v>31</v>
      </c>
      <c r="AM317" s="6"/>
      <c r="AN317" s="383"/>
      <c r="AO317" s="6"/>
      <c r="AP317" s="58" t="s">
        <v>113</v>
      </c>
      <c r="AQ317" s="244">
        <f>AQ311*13</f>
        <v>2340</v>
      </c>
      <c r="AR317" s="6"/>
      <c r="AV317" s="6"/>
      <c r="AW317" s="93">
        <f t="shared" si="40"/>
        <v>0</v>
      </c>
      <c r="AX317" s="98">
        <f t="shared" si="41"/>
        <v>0</v>
      </c>
      <c r="AZ317" s="6"/>
      <c r="BA317" s="6"/>
      <c r="BB317" s="6"/>
      <c r="BC317" s="6"/>
      <c r="BD317" s="6"/>
      <c r="BE317" s="6"/>
      <c r="BF317" s="6"/>
    </row>
    <row r="318" spans="1:245" ht="22.15" customHeight="1" x14ac:dyDescent="0.2">
      <c r="B318" s="182"/>
      <c r="C318" s="448"/>
      <c r="D318" s="451"/>
      <c r="E318" s="454"/>
      <c r="F318" s="357"/>
      <c r="G318" s="357"/>
      <c r="H318" s="357"/>
      <c r="I318" s="130">
        <v>9</v>
      </c>
      <c r="J318" s="129"/>
      <c r="K318" s="461"/>
      <c r="L318" s="461"/>
      <c r="M318" s="461"/>
      <c r="N318" s="461"/>
      <c r="O318" s="7"/>
      <c r="P318" s="411"/>
      <c r="Q318" s="457"/>
      <c r="R318" s="457"/>
      <c r="S318" s="7"/>
      <c r="T318" s="130">
        <v>9</v>
      </c>
      <c r="U318" s="129"/>
      <c r="V318" s="130">
        <v>9</v>
      </c>
      <c r="W318" s="151"/>
      <c r="X318" s="7"/>
      <c r="Y318" s="63" t="s">
        <v>100</v>
      </c>
      <c r="Z318" s="61"/>
      <c r="AA318" s="424"/>
      <c r="AB318" s="418"/>
      <c r="AC318" s="7"/>
      <c r="AD318" s="41" t="s">
        <v>73</v>
      </c>
      <c r="AE318" s="226">
        <v>8</v>
      </c>
      <c r="AF318" s="224"/>
      <c r="AG318" s="38" t="s">
        <v>88</v>
      </c>
      <c r="AH318" s="226">
        <v>5</v>
      </c>
      <c r="AI318" s="224"/>
      <c r="AJ318" s="400"/>
      <c r="AK318" s="401"/>
      <c r="AL318" s="395"/>
      <c r="AM318" s="6"/>
      <c r="AN318" s="383"/>
      <c r="AO318" s="6"/>
      <c r="AP318" s="58" t="s">
        <v>114</v>
      </c>
      <c r="AQ318" s="244">
        <f>AQ312*AA309</f>
        <v>0</v>
      </c>
      <c r="AR318" s="6"/>
      <c r="AV318" s="6"/>
      <c r="AW318" s="93">
        <f t="shared" si="40"/>
        <v>0</v>
      </c>
      <c r="AX318" s="98">
        <f t="shared" si="41"/>
        <v>0</v>
      </c>
      <c r="AZ318" s="6"/>
      <c r="BA318" s="6"/>
      <c r="BB318" s="6"/>
      <c r="BC318" s="6"/>
      <c r="BD318" s="6"/>
      <c r="BE318" s="6"/>
      <c r="BF318" s="6"/>
    </row>
    <row r="319" spans="1:245" ht="22.15" customHeight="1" thickBot="1" x14ac:dyDescent="0.25">
      <c r="B319" s="182"/>
      <c r="C319" s="448"/>
      <c r="D319" s="451"/>
      <c r="E319" s="454"/>
      <c r="F319" s="357"/>
      <c r="G319" s="357"/>
      <c r="H319" s="357"/>
      <c r="I319" s="130">
        <v>10</v>
      </c>
      <c r="J319" s="129"/>
      <c r="K319" s="461"/>
      <c r="L319" s="461"/>
      <c r="M319" s="461"/>
      <c r="N319" s="461"/>
      <c r="O319" s="7"/>
      <c r="P319" s="411"/>
      <c r="Q319" s="457"/>
      <c r="R319" s="457"/>
      <c r="S319" s="7"/>
      <c r="T319" s="130">
        <v>10</v>
      </c>
      <c r="U319" s="129"/>
      <c r="V319" s="130">
        <v>10</v>
      </c>
      <c r="W319" s="151"/>
      <c r="X319" s="7"/>
      <c r="Y319" s="50" t="s">
        <v>101</v>
      </c>
      <c r="Z319" s="60"/>
      <c r="AA319" s="428" t="s">
        <v>129</v>
      </c>
      <c r="AB319" s="425" t="s">
        <v>32</v>
      </c>
      <c r="AC319" s="7"/>
      <c r="AD319" s="40" t="s">
        <v>74</v>
      </c>
      <c r="AE319" s="106">
        <v>8</v>
      </c>
      <c r="AF319" s="225"/>
      <c r="AG319" s="26" t="s">
        <v>89</v>
      </c>
      <c r="AH319" s="106">
        <v>7</v>
      </c>
      <c r="AI319" s="225"/>
      <c r="AJ319" s="393" t="s">
        <v>111</v>
      </c>
      <c r="AK319" s="396" t="s">
        <v>33</v>
      </c>
      <c r="AL319" s="389" t="s">
        <v>34</v>
      </c>
      <c r="AM319" s="6"/>
      <c r="AN319" s="383"/>
      <c r="AO319" s="6"/>
      <c r="AP319" s="237" t="s">
        <v>119</v>
      </c>
      <c r="AQ319" s="238">
        <f>AQ318*1/AQ317</f>
        <v>0</v>
      </c>
      <c r="AR319" s="6"/>
      <c r="AV319" s="6"/>
      <c r="AW319" s="93">
        <f t="shared" si="40"/>
        <v>0</v>
      </c>
      <c r="AX319" s="98">
        <f t="shared" si="41"/>
        <v>0</v>
      </c>
      <c r="AZ319" s="6"/>
      <c r="BA319" s="6"/>
      <c r="BB319" s="6"/>
      <c r="BC319" s="6"/>
      <c r="BD319" s="6"/>
      <c r="BE319" s="6"/>
      <c r="BF319" s="6"/>
    </row>
    <row r="320" spans="1:245" ht="22.15" customHeight="1" x14ac:dyDescent="0.2">
      <c r="B320" s="182"/>
      <c r="C320" s="448"/>
      <c r="D320" s="451"/>
      <c r="E320" s="454"/>
      <c r="F320" s="357"/>
      <c r="G320" s="357"/>
      <c r="H320" s="357"/>
      <c r="I320" s="130">
        <v>11</v>
      </c>
      <c r="J320" s="129"/>
      <c r="K320" s="461"/>
      <c r="L320" s="461"/>
      <c r="M320" s="461"/>
      <c r="N320" s="461"/>
      <c r="O320" s="7"/>
      <c r="P320" s="411"/>
      <c r="Q320" s="457"/>
      <c r="R320" s="457"/>
      <c r="S320" s="7"/>
      <c r="T320" s="130">
        <v>11</v>
      </c>
      <c r="U320" s="129"/>
      <c r="V320" s="130">
        <v>11</v>
      </c>
      <c r="W320" s="151"/>
      <c r="X320" s="7"/>
      <c r="Y320" s="50" t="s">
        <v>102</v>
      </c>
      <c r="Z320" s="60"/>
      <c r="AA320" s="430"/>
      <c r="AB320" s="427"/>
      <c r="AC320" s="7"/>
      <c r="AD320" s="42" t="s">
        <v>75</v>
      </c>
      <c r="AE320" s="226">
        <v>9</v>
      </c>
      <c r="AF320" s="228"/>
      <c r="AG320" s="38" t="s">
        <v>90</v>
      </c>
      <c r="AH320" s="226">
        <v>6</v>
      </c>
      <c r="AI320" s="228"/>
      <c r="AJ320" s="394"/>
      <c r="AK320" s="397"/>
      <c r="AL320" s="390"/>
      <c r="AM320" s="6"/>
      <c r="AN320" s="383"/>
      <c r="AO320" s="6"/>
      <c r="AP320" s="2"/>
      <c r="AQ320" s="6"/>
      <c r="AR320" s="6"/>
      <c r="AV320" s="6"/>
      <c r="AW320" s="93">
        <f t="shared" si="40"/>
        <v>0</v>
      </c>
      <c r="AX320" s="98">
        <f t="shared" si="41"/>
        <v>0</v>
      </c>
      <c r="AZ320" s="6"/>
      <c r="BA320" s="6"/>
      <c r="BB320" s="6"/>
      <c r="BC320" s="6"/>
      <c r="BD320" s="6"/>
      <c r="BE320" s="6"/>
      <c r="BF320" s="6"/>
    </row>
    <row r="321" spans="1:245" ht="22.15" customHeight="1" x14ac:dyDescent="0.2">
      <c r="B321" s="182"/>
      <c r="C321" s="448"/>
      <c r="D321" s="451"/>
      <c r="E321" s="454"/>
      <c r="F321" s="357"/>
      <c r="G321" s="357"/>
      <c r="H321" s="357"/>
      <c r="I321" s="130">
        <v>12</v>
      </c>
      <c r="J321" s="129"/>
      <c r="K321" s="461"/>
      <c r="L321" s="461"/>
      <c r="M321" s="461"/>
      <c r="N321" s="461"/>
      <c r="O321" s="7"/>
      <c r="P321" s="411"/>
      <c r="Q321" s="457"/>
      <c r="R321" s="457"/>
      <c r="S321" s="7"/>
      <c r="T321" s="130">
        <v>12</v>
      </c>
      <c r="U321" s="129"/>
      <c r="V321" s="130">
        <v>12</v>
      </c>
      <c r="W321" s="151"/>
      <c r="X321" s="7"/>
      <c r="Y321" s="63" t="s">
        <v>103</v>
      </c>
      <c r="Z321" s="66"/>
      <c r="AA321" s="432" t="s">
        <v>130</v>
      </c>
      <c r="AB321" s="417" t="s">
        <v>35</v>
      </c>
      <c r="AC321" s="7"/>
      <c r="AD321" s="43" t="s">
        <v>76</v>
      </c>
      <c r="AE321" s="106">
        <v>8</v>
      </c>
      <c r="AF321" s="225"/>
      <c r="AG321" s="26" t="s">
        <v>91</v>
      </c>
      <c r="AH321" s="106">
        <v>9</v>
      </c>
      <c r="AI321" s="225"/>
      <c r="AJ321" s="391" t="s">
        <v>112</v>
      </c>
      <c r="AK321" s="398" t="s">
        <v>36</v>
      </c>
      <c r="AL321" s="347" t="s">
        <v>37</v>
      </c>
      <c r="AM321" s="6"/>
      <c r="AN321" s="383"/>
      <c r="AO321" s="6"/>
      <c r="AP321" s="2"/>
      <c r="AQ321" s="6"/>
      <c r="AR321" s="6"/>
      <c r="AV321" s="6"/>
      <c r="AW321" s="93">
        <f t="shared" si="40"/>
        <v>0</v>
      </c>
      <c r="AX321" s="98">
        <f t="shared" si="41"/>
        <v>0</v>
      </c>
      <c r="AZ321" s="6"/>
      <c r="BA321" s="6"/>
      <c r="BB321" s="6"/>
      <c r="BC321" s="6"/>
      <c r="BD321" s="6"/>
      <c r="BE321" s="6"/>
      <c r="BF321" s="6"/>
    </row>
    <row r="322" spans="1:245" ht="22.15" customHeight="1" thickBot="1" x14ac:dyDescent="0.25">
      <c r="B322" s="183"/>
      <c r="C322" s="449"/>
      <c r="D322" s="452"/>
      <c r="E322" s="455"/>
      <c r="F322" s="358"/>
      <c r="G322" s="358"/>
      <c r="H322" s="358"/>
      <c r="I322" s="184">
        <v>13</v>
      </c>
      <c r="J322" s="139"/>
      <c r="K322" s="462"/>
      <c r="L322" s="462"/>
      <c r="M322" s="462"/>
      <c r="N322" s="462"/>
      <c r="O322" s="7"/>
      <c r="P322" s="416"/>
      <c r="Q322" s="464"/>
      <c r="R322" s="464"/>
      <c r="S322" s="7"/>
      <c r="T322" s="184">
        <v>13</v>
      </c>
      <c r="U322" s="139"/>
      <c r="V322" s="184">
        <v>13</v>
      </c>
      <c r="W322" s="152"/>
      <c r="X322" s="7"/>
      <c r="Y322" s="64" t="s">
        <v>104</v>
      </c>
      <c r="Z322" s="67"/>
      <c r="AA322" s="433"/>
      <c r="AB322" s="431"/>
      <c r="AC322" s="7"/>
      <c r="AD322" s="44" t="s">
        <v>77</v>
      </c>
      <c r="AE322" s="229">
        <v>5</v>
      </c>
      <c r="AF322" s="230"/>
      <c r="AG322" s="25" t="s">
        <v>92</v>
      </c>
      <c r="AH322" s="229">
        <v>10</v>
      </c>
      <c r="AI322" s="230"/>
      <c r="AJ322" s="392"/>
      <c r="AK322" s="399"/>
      <c r="AL322" s="348"/>
      <c r="AM322" s="6"/>
      <c r="AN322" s="384"/>
      <c r="AO322" s="6"/>
      <c r="AP322" s="2"/>
      <c r="AQ322" s="6"/>
      <c r="AR322" s="6"/>
      <c r="AV322" s="6"/>
      <c r="AW322" s="93">
        <f t="shared" si="40"/>
        <v>0</v>
      </c>
      <c r="AX322" s="98">
        <f t="shared" si="41"/>
        <v>0</v>
      </c>
      <c r="AZ322" s="6"/>
      <c r="BA322" s="6"/>
      <c r="BB322" s="6"/>
      <c r="BC322" s="6"/>
      <c r="BD322" s="6"/>
      <c r="BE322" s="6"/>
      <c r="BF322" s="6"/>
    </row>
    <row r="323" spans="1:245" s="18" customFormat="1" ht="5.0999999999999996" customHeight="1" thickBot="1" x14ac:dyDescent="0.25">
      <c r="A323" s="12"/>
      <c r="B323" s="35"/>
      <c r="C323" s="177"/>
      <c r="D323" s="135"/>
      <c r="E323" s="137"/>
      <c r="F323" s="23"/>
      <c r="G323" s="23"/>
      <c r="H323" s="23"/>
      <c r="I323" s="178"/>
      <c r="J323" s="23"/>
      <c r="K323" s="11"/>
      <c r="L323" s="11"/>
      <c r="M323" s="11"/>
      <c r="N323" s="11"/>
      <c r="O323" s="7"/>
      <c r="P323" s="193"/>
      <c r="Q323" s="23"/>
      <c r="R323" s="23"/>
      <c r="S323" s="7"/>
      <c r="T323" s="178"/>
      <c r="U323" s="23"/>
      <c r="V323" s="178"/>
      <c r="W323" s="23"/>
      <c r="X323" s="7"/>
      <c r="Y323" s="13"/>
      <c r="Z323" s="34"/>
      <c r="AA323" s="15"/>
      <c r="AB323" s="14"/>
      <c r="AC323" s="7"/>
      <c r="AD323" s="10"/>
      <c r="AE323" s="210"/>
      <c r="AF323" s="211"/>
      <c r="AG323" s="10"/>
      <c r="AH323" s="210"/>
      <c r="AI323" s="211"/>
      <c r="AJ323" s="16"/>
      <c r="AK323" s="7"/>
      <c r="AL323" s="17"/>
      <c r="AM323" s="10"/>
      <c r="AN323" s="35"/>
      <c r="AO323" s="10"/>
      <c r="AQ323" s="243"/>
      <c r="AR323" s="10"/>
      <c r="AT323" s="24"/>
      <c r="AU323" s="78"/>
      <c r="AV323" s="10"/>
      <c r="AW323" s="93"/>
      <c r="AX323" s="95"/>
      <c r="AZ323" s="10"/>
      <c r="BA323" s="10"/>
      <c r="BB323" s="10"/>
      <c r="BC323" s="10"/>
      <c r="BD323" s="10"/>
      <c r="BE323" s="10"/>
      <c r="BF323" s="10"/>
      <c r="BH323" s="209"/>
    </row>
    <row r="324" spans="1:245" ht="39.950000000000003" customHeight="1" thickBot="1" x14ac:dyDescent="0.25">
      <c r="B324" s="165"/>
      <c r="C324" s="166"/>
      <c r="D324" s="465" t="s">
        <v>0</v>
      </c>
      <c r="E324" s="376" t="s">
        <v>11</v>
      </c>
      <c r="F324" s="467" t="s">
        <v>12</v>
      </c>
      <c r="G324" s="467" t="s">
        <v>10</v>
      </c>
      <c r="H324" s="467" t="s">
        <v>15</v>
      </c>
      <c r="I324" s="469" t="s">
        <v>178</v>
      </c>
      <c r="J324" s="470"/>
      <c r="K324" s="376" t="s">
        <v>2</v>
      </c>
      <c r="L324" s="376" t="s">
        <v>3</v>
      </c>
      <c r="M324" s="376" t="s">
        <v>4</v>
      </c>
      <c r="N324" s="376" t="s">
        <v>5</v>
      </c>
      <c r="O324" s="7"/>
      <c r="P324" s="376" t="s">
        <v>1</v>
      </c>
      <c r="Q324" s="368" t="s">
        <v>8</v>
      </c>
      <c r="R324" s="370" t="s">
        <v>9</v>
      </c>
      <c r="T324" s="364" t="s">
        <v>14</v>
      </c>
      <c r="U324" s="365"/>
      <c r="V324" s="378" t="s">
        <v>13</v>
      </c>
      <c r="W324" s="379"/>
      <c r="Y324" s="231" t="s">
        <v>106</v>
      </c>
      <c r="Z324" s="33"/>
      <c r="AA324" s="232" t="s">
        <v>17</v>
      </c>
      <c r="AB324" s="419" t="s">
        <v>6</v>
      </c>
      <c r="AD324" s="215" t="s">
        <v>124</v>
      </c>
      <c r="AE324" s="216"/>
      <c r="AF324" s="217"/>
      <c r="AG324" s="216"/>
      <c r="AH324" s="216"/>
      <c r="AI324" s="217"/>
      <c r="AJ324" s="216"/>
      <c r="AK324" s="216"/>
      <c r="AL324" s="218"/>
      <c r="AM324" s="2"/>
      <c r="AN324" s="62" t="s">
        <v>182</v>
      </c>
      <c r="AO324" s="2"/>
      <c r="AP324" s="508" t="s">
        <v>183</v>
      </c>
      <c r="AQ324" s="509"/>
      <c r="AR324" s="2"/>
      <c r="AV324" s="2"/>
      <c r="AW324" s="99"/>
      <c r="AX324" s="97"/>
      <c r="AZ324" s="2"/>
      <c r="BA324" s="2"/>
      <c r="BB324" s="2"/>
      <c r="BC324" s="2"/>
      <c r="BD324" s="2"/>
      <c r="BE324" s="2"/>
      <c r="BF324" s="2"/>
      <c r="IK324" s="2"/>
    </row>
    <row r="325" spans="1:245" ht="20.100000000000001" customHeight="1" thickBot="1" x14ac:dyDescent="0.25">
      <c r="B325" s="168"/>
      <c r="C325" s="169"/>
      <c r="D325" s="466"/>
      <c r="E325" s="377"/>
      <c r="F325" s="468"/>
      <c r="G325" s="468"/>
      <c r="H325" s="468"/>
      <c r="I325" s="471"/>
      <c r="J325" s="472"/>
      <c r="K325" s="377"/>
      <c r="L325" s="377"/>
      <c r="M325" s="377"/>
      <c r="N325" s="377"/>
      <c r="P325" s="377"/>
      <c r="Q325" s="369"/>
      <c r="R325" s="371"/>
      <c r="S325" s="46"/>
      <c r="T325" s="366"/>
      <c r="U325" s="367"/>
      <c r="V325" s="380"/>
      <c r="W325" s="381"/>
      <c r="X325" s="46"/>
      <c r="Y325" s="37" t="s">
        <v>105</v>
      </c>
      <c r="Z325" s="102"/>
      <c r="AA325" s="8">
        <f>SUM(Z326:Z338)</f>
        <v>0</v>
      </c>
      <c r="AB325" s="420"/>
      <c r="AC325" s="46"/>
      <c r="AD325" s="221" t="s">
        <v>131</v>
      </c>
      <c r="AE325" s="53"/>
      <c r="AF325" s="54"/>
      <c r="AG325" s="53"/>
      <c r="AH325" s="53"/>
      <c r="AI325" s="54"/>
      <c r="AJ325" s="222" t="s">
        <v>17</v>
      </c>
      <c r="AK325" s="196" t="s">
        <v>125</v>
      </c>
      <c r="AL325" s="156" t="s">
        <v>93</v>
      </c>
      <c r="AM325" s="2"/>
      <c r="AN325" s="385"/>
      <c r="AO325" s="2"/>
      <c r="AP325" s="69" t="s">
        <v>136</v>
      </c>
      <c r="AQ325" s="70">
        <v>21</v>
      </c>
      <c r="AR325" s="2"/>
      <c r="AV325" s="2"/>
      <c r="AW325" s="93"/>
      <c r="AX325" s="93"/>
      <c r="AZ325" s="2"/>
      <c r="BA325" s="2"/>
      <c r="BB325" s="2"/>
      <c r="BC325" s="2"/>
      <c r="BD325" s="2"/>
      <c r="BE325" s="2"/>
      <c r="BF325" s="2"/>
      <c r="IK325" s="2"/>
    </row>
    <row r="326" spans="1:245" ht="22.15" customHeight="1" x14ac:dyDescent="0.2">
      <c r="B326" s="91"/>
      <c r="C326" s="170"/>
      <c r="D326" s="434"/>
      <c r="E326" s="437"/>
      <c r="F326" s="362"/>
      <c r="G326" s="362"/>
      <c r="H326" s="362"/>
      <c r="I326" s="171">
        <v>1</v>
      </c>
      <c r="J326" s="141"/>
      <c r="K326" s="372"/>
      <c r="L326" s="372"/>
      <c r="M326" s="372"/>
      <c r="N326" s="372"/>
      <c r="O326" s="46"/>
      <c r="P326" s="440" t="s">
        <v>81</v>
      </c>
      <c r="Q326" s="442"/>
      <c r="R326" s="442"/>
      <c r="S326" s="7"/>
      <c r="T326" s="171">
        <v>1</v>
      </c>
      <c r="U326" s="141"/>
      <c r="V326" s="171">
        <v>1</v>
      </c>
      <c r="W326" s="145"/>
      <c r="X326" s="7"/>
      <c r="Y326" s="31" t="s">
        <v>94</v>
      </c>
      <c r="Z326" s="65"/>
      <c r="AA326" s="445" t="s">
        <v>20</v>
      </c>
      <c r="AB326" s="444" t="s">
        <v>19</v>
      </c>
      <c r="AC326" s="7"/>
      <c r="AD326" s="52" t="s">
        <v>160</v>
      </c>
      <c r="AE326" s="223">
        <v>1</v>
      </c>
      <c r="AF326" s="224"/>
      <c r="AG326" s="39" t="s">
        <v>78</v>
      </c>
      <c r="AH326" s="223">
        <v>7</v>
      </c>
      <c r="AI326" s="224"/>
      <c r="AJ326" s="393" t="s">
        <v>107</v>
      </c>
      <c r="AK326" s="396" t="s">
        <v>21</v>
      </c>
      <c r="AL326" s="389" t="s">
        <v>39</v>
      </c>
      <c r="AM326" s="6"/>
      <c r="AN326" s="386"/>
      <c r="AO326" s="6"/>
      <c r="AP326" s="49" t="s">
        <v>135</v>
      </c>
      <c r="AQ326" s="55">
        <v>26</v>
      </c>
      <c r="AR326" s="6"/>
      <c r="AV326" s="6"/>
      <c r="AW326" s="93">
        <f t="shared" ref="AW326:AW338" si="43">AE326*AF326</f>
        <v>0</v>
      </c>
      <c r="AX326" s="98">
        <f t="shared" ref="AX326:AX338" si="44">AH326*AI326</f>
        <v>0</v>
      </c>
      <c r="AZ326" s="6"/>
      <c r="BA326" s="5"/>
      <c r="BB326" s="5"/>
      <c r="BC326" s="5"/>
      <c r="BD326" s="5"/>
      <c r="BE326" s="5"/>
      <c r="BF326" s="5"/>
      <c r="BH326" s="68" t="s">
        <v>138</v>
      </c>
      <c r="BI326" s="56">
        <f>AQ329*1</f>
        <v>0</v>
      </c>
      <c r="BJ326" s="56">
        <f t="shared" ref="BJ326:BJ327" si="45">BK326-BI326</f>
        <v>1</v>
      </c>
      <c r="BK326" s="240">
        <v>1</v>
      </c>
      <c r="BL326" s="240"/>
    </row>
    <row r="327" spans="1:245" ht="22.15" customHeight="1" x14ac:dyDescent="0.2">
      <c r="B327" s="172"/>
      <c r="C327" s="421" t="s">
        <v>60</v>
      </c>
      <c r="D327" s="435"/>
      <c r="E327" s="438"/>
      <c r="F327" s="360"/>
      <c r="G327" s="360"/>
      <c r="H327" s="360"/>
      <c r="I327" s="173">
        <v>2</v>
      </c>
      <c r="J327" s="142"/>
      <c r="K327" s="373"/>
      <c r="L327" s="373"/>
      <c r="M327" s="373"/>
      <c r="N327" s="373"/>
      <c r="O327" s="7"/>
      <c r="P327" s="351"/>
      <c r="Q327" s="354"/>
      <c r="R327" s="354"/>
      <c r="S327" s="7"/>
      <c r="T327" s="173">
        <v>2</v>
      </c>
      <c r="U327" s="142"/>
      <c r="V327" s="173">
        <v>2</v>
      </c>
      <c r="W327" s="146"/>
      <c r="X327" s="7"/>
      <c r="Y327" s="50" t="s">
        <v>95</v>
      </c>
      <c r="Z327" s="59"/>
      <c r="AA327" s="430"/>
      <c r="AB327" s="427"/>
      <c r="AC327" s="7"/>
      <c r="AD327" s="40" t="s">
        <v>66</v>
      </c>
      <c r="AE327" s="106">
        <v>2</v>
      </c>
      <c r="AF327" s="225"/>
      <c r="AG327" s="9" t="s">
        <v>79</v>
      </c>
      <c r="AH327" s="106">
        <v>9</v>
      </c>
      <c r="AI327" s="225"/>
      <c r="AJ327" s="394"/>
      <c r="AK327" s="397"/>
      <c r="AL327" s="390"/>
      <c r="AM327" s="6"/>
      <c r="AN327" s="386"/>
      <c r="AO327" s="6"/>
      <c r="AP327" s="49" t="s">
        <v>115</v>
      </c>
      <c r="AQ327" s="55">
        <f>AE326+AE327+AE328+AE329+AE330+AE331+AE332+AE333+AE334+AE335+AE336+AE337+AE338+AH326+AH327+AH328+AH329+AH330+AH331+AH332+AH333+AH334+AH335+AH336+AH337+AH338</f>
        <v>180</v>
      </c>
      <c r="AR327" s="6"/>
      <c r="AV327" s="6"/>
      <c r="AW327" s="93">
        <f t="shared" si="43"/>
        <v>0</v>
      </c>
      <c r="AX327" s="98">
        <f t="shared" si="44"/>
        <v>0</v>
      </c>
      <c r="AZ327" s="6"/>
      <c r="BA327" s="5"/>
      <c r="BB327" s="5"/>
      <c r="BC327" s="5"/>
      <c r="BD327" s="5"/>
      <c r="BE327" s="5"/>
      <c r="BF327" s="5"/>
      <c r="BH327" s="57" t="s">
        <v>140</v>
      </c>
      <c r="BI327" s="56">
        <f>AQ332*1</f>
        <v>0</v>
      </c>
      <c r="BJ327" s="56">
        <f t="shared" si="45"/>
        <v>1</v>
      </c>
      <c r="BK327" s="240">
        <v>1</v>
      </c>
      <c r="BL327" s="240"/>
    </row>
    <row r="328" spans="1:245" ht="22.15" customHeight="1" x14ac:dyDescent="0.2">
      <c r="B328" s="174"/>
      <c r="C328" s="421"/>
      <c r="D328" s="435"/>
      <c r="E328" s="438"/>
      <c r="F328" s="360"/>
      <c r="G328" s="360"/>
      <c r="H328" s="360"/>
      <c r="I328" s="173">
        <v>3</v>
      </c>
      <c r="J328" s="142"/>
      <c r="K328" s="373"/>
      <c r="L328" s="373"/>
      <c r="M328" s="373"/>
      <c r="N328" s="373"/>
      <c r="O328" s="7"/>
      <c r="P328" s="351"/>
      <c r="Q328" s="354"/>
      <c r="R328" s="354"/>
      <c r="S328" s="7"/>
      <c r="T328" s="173">
        <v>3</v>
      </c>
      <c r="U328" s="142"/>
      <c r="V328" s="173">
        <v>3</v>
      </c>
      <c r="W328" s="146"/>
      <c r="X328" s="7"/>
      <c r="Y328" s="63" t="s">
        <v>96</v>
      </c>
      <c r="Z328" s="61"/>
      <c r="AA328" s="423" t="s">
        <v>23</v>
      </c>
      <c r="AB328" s="417" t="s">
        <v>22</v>
      </c>
      <c r="AC328" s="7"/>
      <c r="AD328" s="41" t="s">
        <v>67</v>
      </c>
      <c r="AE328" s="226">
        <v>3</v>
      </c>
      <c r="AF328" s="224"/>
      <c r="AG328" s="38" t="s">
        <v>80</v>
      </c>
      <c r="AH328" s="226">
        <v>8</v>
      </c>
      <c r="AI328" s="224"/>
      <c r="AJ328" s="391" t="s">
        <v>108</v>
      </c>
      <c r="AK328" s="398" t="s">
        <v>24</v>
      </c>
      <c r="AL328" s="347" t="s">
        <v>25</v>
      </c>
      <c r="AM328" s="6"/>
      <c r="AN328" s="386"/>
      <c r="AO328" s="6"/>
      <c r="AP328" s="49" t="s">
        <v>116</v>
      </c>
      <c r="AQ328" s="55">
        <f>AW326+AW327+AW328+AW329+AW330+AW331+AW332+AW333+AW334+AW335+AW336+AW337+AW338+AX326+AX327+AX328+AX329+AX330+AX331+AX332+AX333+AX334+AX335+AX336+AX337+AX338</f>
        <v>0</v>
      </c>
      <c r="AR328" s="6"/>
      <c r="AV328" s="6"/>
      <c r="AW328" s="93">
        <f t="shared" si="43"/>
        <v>0</v>
      </c>
      <c r="AX328" s="98">
        <f t="shared" si="44"/>
        <v>0</v>
      </c>
      <c r="AZ328" s="6"/>
      <c r="BA328" s="5"/>
      <c r="BB328" s="5"/>
      <c r="BC328" s="5"/>
      <c r="BD328" s="5"/>
      <c r="BE328" s="5"/>
      <c r="BF328" s="5"/>
      <c r="BH328" s="58" t="s">
        <v>142</v>
      </c>
      <c r="BI328" s="56">
        <f>AQ335*1</f>
        <v>0</v>
      </c>
      <c r="BJ328" s="56">
        <f>BK328-BI328</f>
        <v>1</v>
      </c>
      <c r="BK328" s="240">
        <v>1</v>
      </c>
      <c r="BL328" s="240"/>
    </row>
    <row r="329" spans="1:245" ht="22.15" customHeight="1" x14ac:dyDescent="0.2">
      <c r="B329" s="174"/>
      <c r="C329" s="421"/>
      <c r="D329" s="435"/>
      <c r="E329" s="438"/>
      <c r="F329" s="360"/>
      <c r="G329" s="360"/>
      <c r="H329" s="360"/>
      <c r="I329" s="173">
        <v>4</v>
      </c>
      <c r="J329" s="142"/>
      <c r="K329" s="373"/>
      <c r="L329" s="373"/>
      <c r="M329" s="373"/>
      <c r="N329" s="373"/>
      <c r="O329" s="7"/>
      <c r="P329" s="351"/>
      <c r="Q329" s="354"/>
      <c r="R329" s="354"/>
      <c r="S329" s="7"/>
      <c r="T329" s="173">
        <v>4</v>
      </c>
      <c r="U329" s="142"/>
      <c r="V329" s="173">
        <v>4</v>
      </c>
      <c r="W329" s="146"/>
      <c r="X329" s="7"/>
      <c r="Y329" s="63" t="s">
        <v>97</v>
      </c>
      <c r="Z329" s="61"/>
      <c r="AA329" s="424"/>
      <c r="AB329" s="418"/>
      <c r="AC329" s="7"/>
      <c r="AD329" s="40" t="s">
        <v>68</v>
      </c>
      <c r="AE329" s="106">
        <v>4</v>
      </c>
      <c r="AF329" s="225"/>
      <c r="AG329" s="9" t="s">
        <v>83</v>
      </c>
      <c r="AH329" s="106">
        <v>9</v>
      </c>
      <c r="AI329" s="225"/>
      <c r="AJ329" s="400"/>
      <c r="AK329" s="401"/>
      <c r="AL329" s="395"/>
      <c r="AM329" s="6"/>
      <c r="AN329" s="386"/>
      <c r="AO329" s="6"/>
      <c r="AP329" s="49" t="s">
        <v>117</v>
      </c>
      <c r="AQ329" s="56">
        <f>AQ328*1/AQ327</f>
        <v>0</v>
      </c>
      <c r="AR329" s="6"/>
      <c r="AV329" s="6"/>
      <c r="AW329" s="93">
        <f t="shared" si="43"/>
        <v>0</v>
      </c>
      <c r="AX329" s="98">
        <f t="shared" si="44"/>
        <v>0</v>
      </c>
      <c r="AZ329" s="6"/>
      <c r="BA329" s="5"/>
      <c r="BB329" s="5"/>
      <c r="BC329" s="5"/>
      <c r="BD329" s="5"/>
      <c r="BE329" s="5"/>
      <c r="BF329" s="5"/>
    </row>
    <row r="330" spans="1:245" ht="22.15" customHeight="1" x14ac:dyDescent="0.2">
      <c r="B330" s="174"/>
      <c r="C330" s="421"/>
      <c r="D330" s="435"/>
      <c r="E330" s="438"/>
      <c r="F330" s="360"/>
      <c r="G330" s="360"/>
      <c r="H330" s="360"/>
      <c r="I330" s="173">
        <v>5</v>
      </c>
      <c r="J330" s="142"/>
      <c r="K330" s="374"/>
      <c r="L330" s="374"/>
      <c r="M330" s="374"/>
      <c r="N330" s="374"/>
      <c r="O330" s="7"/>
      <c r="P330" s="351"/>
      <c r="Q330" s="354"/>
      <c r="R330" s="354"/>
      <c r="S330" s="7"/>
      <c r="T330" s="173">
        <v>5</v>
      </c>
      <c r="U330" s="142"/>
      <c r="V330" s="173">
        <v>5</v>
      </c>
      <c r="W330" s="146"/>
      <c r="X330" s="7"/>
      <c r="Y330" s="50" t="s">
        <v>98</v>
      </c>
      <c r="Z330" s="60"/>
      <c r="AA330" s="428" t="s">
        <v>127</v>
      </c>
      <c r="AB330" s="425" t="s">
        <v>26</v>
      </c>
      <c r="AC330" s="7"/>
      <c r="AD330" s="41" t="s">
        <v>69</v>
      </c>
      <c r="AE330" s="226">
        <v>5</v>
      </c>
      <c r="AF330" s="224"/>
      <c r="AG330" s="38" t="s">
        <v>84</v>
      </c>
      <c r="AH330" s="226">
        <v>10</v>
      </c>
      <c r="AI330" s="224"/>
      <c r="AJ330" s="402" t="s">
        <v>109</v>
      </c>
      <c r="AK330" s="403" t="s">
        <v>27</v>
      </c>
      <c r="AL330" s="388" t="s">
        <v>28</v>
      </c>
      <c r="AM330" s="6"/>
      <c r="AN330" s="386"/>
      <c r="AO330" s="6"/>
      <c r="AP330" s="57" t="s">
        <v>118</v>
      </c>
      <c r="AQ330" s="55">
        <v>13</v>
      </c>
      <c r="AR330" s="6"/>
      <c r="AV330" s="6"/>
      <c r="AW330" s="93">
        <f t="shared" si="43"/>
        <v>0</v>
      </c>
      <c r="AX330" s="98">
        <f t="shared" si="44"/>
        <v>0</v>
      </c>
      <c r="AZ330" s="6"/>
      <c r="BA330" s="5"/>
      <c r="BB330" s="5"/>
      <c r="BC330" s="5"/>
      <c r="BD330" s="5"/>
      <c r="BE330" s="5"/>
      <c r="BF330" s="5"/>
    </row>
    <row r="331" spans="1:245" ht="22.15" customHeight="1" x14ac:dyDescent="0.2">
      <c r="B331" s="174"/>
      <c r="C331" s="421"/>
      <c r="D331" s="435"/>
      <c r="E331" s="438"/>
      <c r="F331" s="360"/>
      <c r="G331" s="360"/>
      <c r="H331" s="360"/>
      <c r="I331" s="173">
        <v>6</v>
      </c>
      <c r="J331" s="142"/>
      <c r="K331" s="374"/>
      <c r="L331" s="374"/>
      <c r="M331" s="374"/>
      <c r="N331" s="374"/>
      <c r="O331" s="7"/>
      <c r="P331" s="351"/>
      <c r="Q331" s="354"/>
      <c r="R331" s="354"/>
      <c r="S331" s="7"/>
      <c r="T331" s="173">
        <v>6</v>
      </c>
      <c r="U331" s="142"/>
      <c r="V331" s="173">
        <v>6</v>
      </c>
      <c r="W331" s="146"/>
      <c r="X331" s="7"/>
      <c r="Y331" s="50" t="s">
        <v>99</v>
      </c>
      <c r="Z331" s="60"/>
      <c r="AA331" s="429"/>
      <c r="AB331" s="426"/>
      <c r="AC331" s="7"/>
      <c r="AD331" s="40" t="s">
        <v>70</v>
      </c>
      <c r="AE331" s="106">
        <v>6</v>
      </c>
      <c r="AF331" s="225"/>
      <c r="AG331" s="26" t="s">
        <v>85</v>
      </c>
      <c r="AH331" s="106">
        <v>10</v>
      </c>
      <c r="AI331" s="225"/>
      <c r="AJ331" s="393"/>
      <c r="AK331" s="396"/>
      <c r="AL331" s="389"/>
      <c r="AM331" s="6"/>
      <c r="AN331" s="386"/>
      <c r="AO331" s="6"/>
      <c r="AP331" s="57" t="s">
        <v>120</v>
      </c>
      <c r="AQ331" s="55">
        <f>AA325*1</f>
        <v>0</v>
      </c>
      <c r="AR331" s="6"/>
      <c r="AV331" s="6"/>
      <c r="AW331" s="93">
        <f t="shared" si="43"/>
        <v>0</v>
      </c>
      <c r="AX331" s="98">
        <f t="shared" si="44"/>
        <v>0</v>
      </c>
      <c r="AZ331" s="6"/>
      <c r="BA331" s="6"/>
      <c r="BB331" s="6"/>
      <c r="BC331" s="6"/>
      <c r="BD331" s="6"/>
      <c r="BE331" s="6"/>
      <c r="BF331" s="6"/>
    </row>
    <row r="332" spans="1:245" ht="22.15" customHeight="1" x14ac:dyDescent="0.2">
      <c r="B332" s="174"/>
      <c r="C332" s="421"/>
      <c r="D332" s="435"/>
      <c r="E332" s="438"/>
      <c r="F332" s="360"/>
      <c r="G332" s="360"/>
      <c r="H332" s="360"/>
      <c r="I332" s="173">
        <v>7</v>
      </c>
      <c r="J332" s="142"/>
      <c r="K332" s="374"/>
      <c r="L332" s="374"/>
      <c r="M332" s="374"/>
      <c r="N332" s="374"/>
      <c r="O332" s="7"/>
      <c r="P332" s="441"/>
      <c r="Q332" s="443"/>
      <c r="R332" s="443"/>
      <c r="S332" s="7"/>
      <c r="T332" s="173">
        <v>7</v>
      </c>
      <c r="U332" s="142"/>
      <c r="V332" s="173">
        <v>7</v>
      </c>
      <c r="W332" s="146"/>
      <c r="X332" s="7"/>
      <c r="Y332" s="51" t="s">
        <v>122</v>
      </c>
      <c r="Z332" s="60"/>
      <c r="AA332" s="430"/>
      <c r="AB332" s="427"/>
      <c r="AC332" s="7"/>
      <c r="AD332" s="47" t="s">
        <v>71</v>
      </c>
      <c r="AE332" s="226">
        <v>7</v>
      </c>
      <c r="AF332" s="227"/>
      <c r="AG332" s="48" t="s">
        <v>86</v>
      </c>
      <c r="AH332" s="226">
        <v>10</v>
      </c>
      <c r="AI332" s="227"/>
      <c r="AJ332" s="394"/>
      <c r="AK332" s="397"/>
      <c r="AL332" s="390"/>
      <c r="AM332" s="6"/>
      <c r="AN332" s="386"/>
      <c r="AO332" s="6"/>
      <c r="AP332" s="57" t="s">
        <v>121</v>
      </c>
      <c r="AQ332" s="56">
        <f>AQ331*1/AQ330</f>
        <v>0</v>
      </c>
      <c r="AR332" s="6"/>
      <c r="AV332" s="6"/>
      <c r="AW332" s="93">
        <f t="shared" si="43"/>
        <v>0</v>
      </c>
      <c r="AX332" s="98">
        <f t="shared" si="44"/>
        <v>0</v>
      </c>
      <c r="AZ332" s="6"/>
      <c r="BA332" s="6"/>
      <c r="BB332" s="6"/>
      <c r="BC332" s="6"/>
      <c r="BD332" s="6"/>
      <c r="BE332" s="6"/>
      <c r="BF332" s="6"/>
    </row>
    <row r="333" spans="1:245" ht="22.15" customHeight="1" x14ac:dyDescent="0.2">
      <c r="B333" s="174"/>
      <c r="C333" s="421"/>
      <c r="D333" s="435"/>
      <c r="E333" s="438"/>
      <c r="F333" s="360"/>
      <c r="G333" s="360"/>
      <c r="H333" s="360"/>
      <c r="I333" s="173">
        <v>8</v>
      </c>
      <c r="J333" s="142"/>
      <c r="K333" s="374"/>
      <c r="L333" s="374"/>
      <c r="M333" s="374"/>
      <c r="N333" s="374"/>
      <c r="O333" s="7"/>
      <c r="P333" s="350" t="s">
        <v>82</v>
      </c>
      <c r="Q333" s="353"/>
      <c r="R333" s="353"/>
      <c r="S333" s="7"/>
      <c r="T333" s="173">
        <v>8</v>
      </c>
      <c r="U333" s="142"/>
      <c r="V333" s="173">
        <v>8</v>
      </c>
      <c r="W333" s="147"/>
      <c r="X333" s="7"/>
      <c r="Y333" s="63" t="s">
        <v>123</v>
      </c>
      <c r="Z333" s="61"/>
      <c r="AA333" s="447" t="s">
        <v>128</v>
      </c>
      <c r="AB333" s="446" t="s">
        <v>29</v>
      </c>
      <c r="AC333" s="7"/>
      <c r="AD333" s="40" t="s">
        <v>72</v>
      </c>
      <c r="AE333" s="106">
        <v>7</v>
      </c>
      <c r="AF333" s="225"/>
      <c r="AG333" s="26" t="s">
        <v>87</v>
      </c>
      <c r="AH333" s="106">
        <v>7</v>
      </c>
      <c r="AI333" s="225"/>
      <c r="AJ333" s="391" t="s">
        <v>110</v>
      </c>
      <c r="AK333" s="398" t="s">
        <v>30</v>
      </c>
      <c r="AL333" s="347" t="s">
        <v>31</v>
      </c>
      <c r="AM333" s="6"/>
      <c r="AN333" s="386"/>
      <c r="AO333" s="6"/>
      <c r="AP333" s="58" t="s">
        <v>113</v>
      </c>
      <c r="AQ333" s="244">
        <f>AQ327*13</f>
        <v>2340</v>
      </c>
      <c r="AR333" s="6"/>
      <c r="AV333" s="6"/>
      <c r="AW333" s="93">
        <f t="shared" si="43"/>
        <v>0</v>
      </c>
      <c r="AX333" s="98">
        <f t="shared" si="44"/>
        <v>0</v>
      </c>
      <c r="AZ333" s="6"/>
      <c r="BA333" s="6"/>
      <c r="BB333" s="6"/>
      <c r="BC333" s="6"/>
      <c r="BD333" s="6"/>
      <c r="BE333" s="6"/>
      <c r="BF333" s="6"/>
    </row>
    <row r="334" spans="1:245" ht="22.15" customHeight="1" x14ac:dyDescent="0.2">
      <c r="B334" s="174"/>
      <c r="C334" s="421"/>
      <c r="D334" s="435"/>
      <c r="E334" s="438"/>
      <c r="F334" s="360"/>
      <c r="G334" s="360"/>
      <c r="H334" s="360"/>
      <c r="I334" s="173">
        <v>9</v>
      </c>
      <c r="J334" s="142"/>
      <c r="K334" s="374"/>
      <c r="L334" s="374"/>
      <c r="M334" s="374"/>
      <c r="N334" s="374"/>
      <c r="O334" s="7"/>
      <c r="P334" s="351"/>
      <c r="Q334" s="354"/>
      <c r="R334" s="354"/>
      <c r="S334" s="7"/>
      <c r="T334" s="173">
        <v>9</v>
      </c>
      <c r="U334" s="142"/>
      <c r="V334" s="173">
        <v>9</v>
      </c>
      <c r="W334" s="147"/>
      <c r="X334" s="7"/>
      <c r="Y334" s="63" t="s">
        <v>100</v>
      </c>
      <c r="Z334" s="61"/>
      <c r="AA334" s="424"/>
      <c r="AB334" s="418"/>
      <c r="AC334" s="7"/>
      <c r="AD334" s="41" t="s">
        <v>73</v>
      </c>
      <c r="AE334" s="226">
        <v>8</v>
      </c>
      <c r="AF334" s="224"/>
      <c r="AG334" s="38" t="s">
        <v>88</v>
      </c>
      <c r="AH334" s="226">
        <v>5</v>
      </c>
      <c r="AI334" s="224"/>
      <c r="AJ334" s="400"/>
      <c r="AK334" s="401"/>
      <c r="AL334" s="395"/>
      <c r="AM334" s="6"/>
      <c r="AN334" s="386"/>
      <c r="AO334" s="6"/>
      <c r="AP334" s="58" t="s">
        <v>114</v>
      </c>
      <c r="AQ334" s="244">
        <f>AQ328*AA325</f>
        <v>0</v>
      </c>
      <c r="AR334" s="6"/>
      <c r="AV334" s="6"/>
      <c r="AW334" s="93">
        <f t="shared" si="43"/>
        <v>0</v>
      </c>
      <c r="AX334" s="98">
        <f t="shared" si="44"/>
        <v>0</v>
      </c>
      <c r="AZ334" s="6"/>
      <c r="BA334" s="6"/>
      <c r="BB334" s="6"/>
      <c r="BC334" s="6"/>
      <c r="BD334" s="6"/>
      <c r="BE334" s="6"/>
      <c r="BF334" s="6"/>
    </row>
    <row r="335" spans="1:245" ht="22.15" customHeight="1" x14ac:dyDescent="0.2">
      <c r="B335" s="174"/>
      <c r="C335" s="421"/>
      <c r="D335" s="435"/>
      <c r="E335" s="438"/>
      <c r="F335" s="360"/>
      <c r="G335" s="360"/>
      <c r="H335" s="360"/>
      <c r="I335" s="173">
        <v>10</v>
      </c>
      <c r="J335" s="142"/>
      <c r="K335" s="374"/>
      <c r="L335" s="374"/>
      <c r="M335" s="374"/>
      <c r="N335" s="374"/>
      <c r="O335" s="7"/>
      <c r="P335" s="351"/>
      <c r="Q335" s="354"/>
      <c r="R335" s="354"/>
      <c r="S335" s="7"/>
      <c r="T335" s="173">
        <v>10</v>
      </c>
      <c r="U335" s="142"/>
      <c r="V335" s="173">
        <v>10</v>
      </c>
      <c r="W335" s="147"/>
      <c r="X335" s="7"/>
      <c r="Y335" s="50" t="s">
        <v>101</v>
      </c>
      <c r="Z335" s="60"/>
      <c r="AA335" s="428" t="s">
        <v>129</v>
      </c>
      <c r="AB335" s="425" t="s">
        <v>32</v>
      </c>
      <c r="AC335" s="7"/>
      <c r="AD335" s="40" t="s">
        <v>74</v>
      </c>
      <c r="AE335" s="106">
        <v>8</v>
      </c>
      <c r="AF335" s="225"/>
      <c r="AG335" s="26" t="s">
        <v>89</v>
      </c>
      <c r="AH335" s="106">
        <v>7</v>
      </c>
      <c r="AI335" s="225"/>
      <c r="AJ335" s="393" t="s">
        <v>111</v>
      </c>
      <c r="AK335" s="396" t="s">
        <v>33</v>
      </c>
      <c r="AL335" s="389" t="s">
        <v>34</v>
      </c>
      <c r="AM335" s="6"/>
      <c r="AN335" s="386"/>
      <c r="AO335" s="6"/>
      <c r="AP335" s="58" t="s">
        <v>119</v>
      </c>
      <c r="AQ335" s="56">
        <f>AQ334*1/AQ333</f>
        <v>0</v>
      </c>
      <c r="AR335" s="6"/>
      <c r="AV335" s="6"/>
      <c r="AW335" s="93">
        <f t="shared" si="43"/>
        <v>0</v>
      </c>
      <c r="AX335" s="98">
        <f t="shared" si="44"/>
        <v>0</v>
      </c>
      <c r="AZ335" s="6"/>
      <c r="BA335" s="6"/>
      <c r="BB335" s="6"/>
      <c r="BC335" s="6"/>
      <c r="BD335" s="6"/>
      <c r="BE335" s="6"/>
      <c r="BF335" s="6"/>
    </row>
    <row r="336" spans="1:245" ht="22.15" customHeight="1" x14ac:dyDescent="0.2">
      <c r="B336" s="174"/>
      <c r="C336" s="421"/>
      <c r="D336" s="435"/>
      <c r="E336" s="438"/>
      <c r="F336" s="360"/>
      <c r="G336" s="360"/>
      <c r="H336" s="360"/>
      <c r="I336" s="173">
        <v>11</v>
      </c>
      <c r="J336" s="142"/>
      <c r="K336" s="374"/>
      <c r="L336" s="374"/>
      <c r="M336" s="374"/>
      <c r="N336" s="374"/>
      <c r="O336" s="7"/>
      <c r="P336" s="351"/>
      <c r="Q336" s="354"/>
      <c r="R336" s="354"/>
      <c r="S336" s="7"/>
      <c r="T336" s="173">
        <v>11</v>
      </c>
      <c r="U336" s="142"/>
      <c r="V336" s="173">
        <v>11</v>
      </c>
      <c r="W336" s="147"/>
      <c r="X336" s="7"/>
      <c r="Y336" s="50" t="s">
        <v>102</v>
      </c>
      <c r="Z336" s="60"/>
      <c r="AA336" s="430"/>
      <c r="AB336" s="427"/>
      <c r="AC336" s="7"/>
      <c r="AD336" s="42" t="s">
        <v>75</v>
      </c>
      <c r="AE336" s="226">
        <v>9</v>
      </c>
      <c r="AF336" s="228"/>
      <c r="AG336" s="38" t="s">
        <v>90</v>
      </c>
      <c r="AH336" s="226">
        <v>6</v>
      </c>
      <c r="AI336" s="228"/>
      <c r="AJ336" s="394"/>
      <c r="AK336" s="397"/>
      <c r="AL336" s="390"/>
      <c r="AM336" s="6"/>
      <c r="AN336" s="386"/>
      <c r="AO336" s="6"/>
      <c r="AP336" s="2"/>
      <c r="AQ336" s="6"/>
      <c r="AR336" s="6"/>
      <c r="AV336" s="6"/>
      <c r="AW336" s="93">
        <f t="shared" si="43"/>
        <v>0</v>
      </c>
      <c r="AX336" s="98">
        <f t="shared" si="44"/>
        <v>0</v>
      </c>
      <c r="AZ336" s="6"/>
      <c r="BA336" s="6"/>
      <c r="BB336" s="6"/>
      <c r="BC336" s="6"/>
      <c r="BD336" s="6"/>
      <c r="BE336" s="6"/>
      <c r="BF336" s="6"/>
    </row>
    <row r="337" spans="1:245" ht="22.15" customHeight="1" x14ac:dyDescent="0.2">
      <c r="B337" s="174"/>
      <c r="C337" s="421"/>
      <c r="D337" s="435"/>
      <c r="E337" s="438"/>
      <c r="F337" s="360"/>
      <c r="G337" s="360"/>
      <c r="H337" s="360"/>
      <c r="I337" s="173">
        <v>12</v>
      </c>
      <c r="J337" s="142"/>
      <c r="K337" s="374"/>
      <c r="L337" s="374"/>
      <c r="M337" s="374"/>
      <c r="N337" s="374"/>
      <c r="O337" s="7"/>
      <c r="P337" s="351"/>
      <c r="Q337" s="354"/>
      <c r="R337" s="354"/>
      <c r="S337" s="7"/>
      <c r="T337" s="173">
        <v>12</v>
      </c>
      <c r="U337" s="142"/>
      <c r="V337" s="173">
        <v>12</v>
      </c>
      <c r="W337" s="147"/>
      <c r="X337" s="7"/>
      <c r="Y337" s="63" t="s">
        <v>103</v>
      </c>
      <c r="Z337" s="66"/>
      <c r="AA337" s="432" t="s">
        <v>130</v>
      </c>
      <c r="AB337" s="417" t="s">
        <v>35</v>
      </c>
      <c r="AC337" s="7"/>
      <c r="AD337" s="43" t="s">
        <v>76</v>
      </c>
      <c r="AE337" s="106">
        <v>8</v>
      </c>
      <c r="AF337" s="225"/>
      <c r="AG337" s="26" t="s">
        <v>91</v>
      </c>
      <c r="AH337" s="106">
        <v>9</v>
      </c>
      <c r="AI337" s="225"/>
      <c r="AJ337" s="391" t="s">
        <v>112</v>
      </c>
      <c r="AK337" s="398" t="s">
        <v>36</v>
      </c>
      <c r="AL337" s="347" t="s">
        <v>37</v>
      </c>
      <c r="AM337" s="6"/>
      <c r="AN337" s="386"/>
      <c r="AO337" s="6"/>
      <c r="AP337" s="2"/>
      <c r="AQ337" s="6"/>
      <c r="AR337" s="6"/>
      <c r="AV337" s="6"/>
      <c r="AW337" s="93">
        <f t="shared" si="43"/>
        <v>0</v>
      </c>
      <c r="AX337" s="98">
        <f t="shared" si="44"/>
        <v>0</v>
      </c>
      <c r="AZ337" s="6"/>
      <c r="BA337" s="6"/>
      <c r="BB337" s="6"/>
      <c r="BC337" s="6"/>
      <c r="BD337" s="6"/>
      <c r="BE337" s="6"/>
      <c r="BF337" s="6"/>
    </row>
    <row r="338" spans="1:245" ht="22.15" customHeight="1" thickBot="1" x14ac:dyDescent="0.25">
      <c r="B338" s="175"/>
      <c r="C338" s="422"/>
      <c r="D338" s="436"/>
      <c r="E338" s="439"/>
      <c r="F338" s="361"/>
      <c r="G338" s="361"/>
      <c r="H338" s="361"/>
      <c r="I338" s="176">
        <v>13</v>
      </c>
      <c r="J338" s="143"/>
      <c r="K338" s="375"/>
      <c r="L338" s="375"/>
      <c r="M338" s="375"/>
      <c r="N338" s="375"/>
      <c r="O338" s="7"/>
      <c r="P338" s="352"/>
      <c r="Q338" s="355"/>
      <c r="R338" s="355"/>
      <c r="S338" s="7"/>
      <c r="T338" s="176">
        <v>13</v>
      </c>
      <c r="U338" s="143"/>
      <c r="V338" s="176">
        <v>13</v>
      </c>
      <c r="W338" s="148"/>
      <c r="X338" s="7"/>
      <c r="Y338" s="64" t="s">
        <v>104</v>
      </c>
      <c r="Z338" s="67"/>
      <c r="AA338" s="433"/>
      <c r="AB338" s="431"/>
      <c r="AC338" s="7"/>
      <c r="AD338" s="44" t="s">
        <v>77</v>
      </c>
      <c r="AE338" s="229">
        <v>5</v>
      </c>
      <c r="AF338" s="230"/>
      <c r="AG338" s="25" t="s">
        <v>92</v>
      </c>
      <c r="AH338" s="229">
        <v>10</v>
      </c>
      <c r="AI338" s="230"/>
      <c r="AJ338" s="392"/>
      <c r="AK338" s="399"/>
      <c r="AL338" s="348"/>
      <c r="AM338" s="6"/>
      <c r="AN338" s="387"/>
      <c r="AO338" s="6"/>
      <c r="AP338" s="2"/>
      <c r="AQ338" s="6"/>
      <c r="AR338" s="6"/>
      <c r="AV338" s="6"/>
      <c r="AW338" s="93">
        <f t="shared" si="43"/>
        <v>0</v>
      </c>
      <c r="AX338" s="98">
        <f t="shared" si="44"/>
        <v>0</v>
      </c>
      <c r="AZ338" s="6"/>
      <c r="BA338" s="6"/>
      <c r="BB338" s="6"/>
      <c r="BC338" s="6"/>
      <c r="BD338" s="6"/>
      <c r="BE338" s="6"/>
      <c r="BF338" s="6"/>
    </row>
    <row r="339" spans="1:245" s="18" customFormat="1" ht="5.0999999999999996" customHeight="1" thickBot="1" x14ac:dyDescent="0.25">
      <c r="A339" s="12"/>
      <c r="B339" s="35"/>
      <c r="C339" s="177"/>
      <c r="D339" s="135"/>
      <c r="E339" s="137"/>
      <c r="F339" s="23"/>
      <c r="G339" s="23"/>
      <c r="H339" s="23"/>
      <c r="I339" s="178"/>
      <c r="J339" s="23"/>
      <c r="K339" s="11"/>
      <c r="L339" s="11"/>
      <c r="M339" s="11"/>
      <c r="N339" s="11"/>
      <c r="O339" s="7"/>
      <c r="P339" s="193"/>
      <c r="Q339" s="23"/>
      <c r="R339" s="23"/>
      <c r="S339" s="7"/>
      <c r="T339" s="178"/>
      <c r="U339" s="23"/>
      <c r="V339" s="178"/>
      <c r="W339" s="23"/>
      <c r="X339" s="7"/>
      <c r="Y339" s="13"/>
      <c r="Z339" s="34"/>
      <c r="AA339" s="15"/>
      <c r="AB339" s="14"/>
      <c r="AC339" s="7"/>
      <c r="AD339" s="10"/>
      <c r="AE339" s="210"/>
      <c r="AF339" s="211"/>
      <c r="AG339" s="10"/>
      <c r="AH339" s="210"/>
      <c r="AI339" s="211"/>
      <c r="AJ339" s="16"/>
      <c r="AK339" s="7"/>
      <c r="AL339" s="17"/>
      <c r="AM339" s="10"/>
      <c r="AN339" s="35"/>
      <c r="AO339" s="10"/>
      <c r="AQ339" s="243"/>
      <c r="AR339" s="10"/>
      <c r="AT339" s="24"/>
      <c r="AU339" s="78"/>
      <c r="AV339" s="10"/>
      <c r="AW339" s="93"/>
      <c r="AX339" s="95"/>
      <c r="AZ339" s="10"/>
      <c r="BA339" s="10"/>
      <c r="BB339" s="10"/>
      <c r="BC339" s="10"/>
      <c r="BD339" s="10"/>
      <c r="BE339" s="10"/>
      <c r="BF339" s="10"/>
      <c r="BH339" s="209"/>
    </row>
    <row r="340" spans="1:245" ht="39.950000000000003" customHeight="1" thickBot="1" x14ac:dyDescent="0.25">
      <c r="B340" s="165"/>
      <c r="C340" s="166"/>
      <c r="D340" s="465" t="s">
        <v>0</v>
      </c>
      <c r="E340" s="376" t="s">
        <v>11</v>
      </c>
      <c r="F340" s="467" t="s">
        <v>12</v>
      </c>
      <c r="G340" s="467" t="s">
        <v>10</v>
      </c>
      <c r="H340" s="467" t="s">
        <v>15</v>
      </c>
      <c r="I340" s="469" t="s">
        <v>178</v>
      </c>
      <c r="J340" s="470"/>
      <c r="K340" s="376" t="s">
        <v>2</v>
      </c>
      <c r="L340" s="376" t="s">
        <v>3</v>
      </c>
      <c r="M340" s="376" t="s">
        <v>4</v>
      </c>
      <c r="N340" s="376" t="s">
        <v>5</v>
      </c>
      <c r="O340" s="7"/>
      <c r="P340" s="376" t="s">
        <v>1</v>
      </c>
      <c r="Q340" s="368" t="s">
        <v>8</v>
      </c>
      <c r="R340" s="370" t="s">
        <v>9</v>
      </c>
      <c r="T340" s="364" t="s">
        <v>14</v>
      </c>
      <c r="U340" s="365"/>
      <c r="V340" s="378" t="s">
        <v>13</v>
      </c>
      <c r="W340" s="379"/>
      <c r="Y340" s="231" t="s">
        <v>106</v>
      </c>
      <c r="Z340" s="33"/>
      <c r="AA340" s="232" t="s">
        <v>17</v>
      </c>
      <c r="AB340" s="419" t="s">
        <v>6</v>
      </c>
      <c r="AD340" s="215" t="s">
        <v>124</v>
      </c>
      <c r="AE340" s="216"/>
      <c r="AF340" s="217"/>
      <c r="AG340" s="216"/>
      <c r="AH340" s="216"/>
      <c r="AI340" s="217"/>
      <c r="AJ340" s="216"/>
      <c r="AK340" s="216"/>
      <c r="AL340" s="218"/>
      <c r="AM340" s="2"/>
      <c r="AN340" s="62" t="s">
        <v>182</v>
      </c>
      <c r="AO340" s="2"/>
      <c r="AP340" s="508" t="s">
        <v>183</v>
      </c>
      <c r="AQ340" s="509"/>
      <c r="AR340" s="2"/>
      <c r="AV340" s="2"/>
      <c r="AW340" s="99"/>
      <c r="AX340" s="97"/>
      <c r="AZ340" s="2"/>
      <c r="BA340" s="2"/>
      <c r="BB340" s="2"/>
      <c r="BC340" s="2"/>
      <c r="BD340" s="2"/>
      <c r="BE340" s="2"/>
      <c r="BF340" s="2"/>
      <c r="IK340" s="2"/>
    </row>
    <row r="341" spans="1:245" ht="20.100000000000001" customHeight="1" thickBot="1" x14ac:dyDescent="0.25">
      <c r="B341" s="168"/>
      <c r="C341" s="169"/>
      <c r="D341" s="466"/>
      <c r="E341" s="377"/>
      <c r="F341" s="468"/>
      <c r="G341" s="468"/>
      <c r="H341" s="468"/>
      <c r="I341" s="471"/>
      <c r="J341" s="472"/>
      <c r="K341" s="377"/>
      <c r="L341" s="377"/>
      <c r="M341" s="377"/>
      <c r="N341" s="377"/>
      <c r="P341" s="377"/>
      <c r="Q341" s="369"/>
      <c r="R341" s="371"/>
      <c r="S341" s="46"/>
      <c r="T341" s="366"/>
      <c r="U341" s="367"/>
      <c r="V341" s="380"/>
      <c r="W341" s="381"/>
      <c r="X341" s="46"/>
      <c r="Y341" s="37" t="s">
        <v>105</v>
      </c>
      <c r="Z341" s="102"/>
      <c r="AA341" s="8">
        <f>SUM(Z342:Z354)</f>
        <v>0</v>
      </c>
      <c r="AB341" s="420"/>
      <c r="AC341" s="46"/>
      <c r="AD341" s="221" t="s">
        <v>131</v>
      </c>
      <c r="AE341" s="53"/>
      <c r="AF341" s="54"/>
      <c r="AG341" s="53"/>
      <c r="AH341" s="53"/>
      <c r="AI341" s="54"/>
      <c r="AJ341" s="222" t="s">
        <v>17</v>
      </c>
      <c r="AK341" s="196" t="s">
        <v>125</v>
      </c>
      <c r="AL341" s="156" t="s">
        <v>93</v>
      </c>
      <c r="AM341" s="2"/>
      <c r="AN341" s="382"/>
      <c r="AO341" s="2"/>
      <c r="AP341" s="69" t="s">
        <v>136</v>
      </c>
      <c r="AQ341" s="70">
        <v>22</v>
      </c>
      <c r="AR341" s="2"/>
      <c r="AV341" s="2"/>
      <c r="AW341" s="93"/>
      <c r="AX341" s="93"/>
      <c r="AZ341" s="2"/>
      <c r="BA341" s="2"/>
      <c r="BB341" s="2"/>
      <c r="BC341" s="2"/>
      <c r="BD341" s="2"/>
      <c r="BE341" s="2"/>
      <c r="BF341" s="2"/>
      <c r="IK341" s="2"/>
    </row>
    <row r="342" spans="1:245" ht="22.15" customHeight="1" x14ac:dyDescent="0.2">
      <c r="B342" s="91"/>
      <c r="C342" s="179"/>
      <c r="D342" s="450"/>
      <c r="E342" s="453"/>
      <c r="F342" s="413"/>
      <c r="G342" s="413"/>
      <c r="H342" s="413"/>
      <c r="I342" s="180">
        <v>1</v>
      </c>
      <c r="J342" s="138"/>
      <c r="K342" s="459"/>
      <c r="L342" s="459"/>
      <c r="M342" s="459"/>
      <c r="N342" s="459"/>
      <c r="O342" s="46"/>
      <c r="P342" s="410" t="s">
        <v>81</v>
      </c>
      <c r="Q342" s="456"/>
      <c r="R342" s="456"/>
      <c r="S342" s="7"/>
      <c r="T342" s="180">
        <v>1</v>
      </c>
      <c r="U342" s="138"/>
      <c r="V342" s="180">
        <v>1</v>
      </c>
      <c r="W342" s="149"/>
      <c r="X342" s="7"/>
      <c r="Y342" s="31" t="s">
        <v>94</v>
      </c>
      <c r="Z342" s="65"/>
      <c r="AA342" s="445" t="s">
        <v>20</v>
      </c>
      <c r="AB342" s="444" t="s">
        <v>19</v>
      </c>
      <c r="AC342" s="7"/>
      <c r="AD342" s="52" t="s">
        <v>160</v>
      </c>
      <c r="AE342" s="223">
        <v>1</v>
      </c>
      <c r="AF342" s="224"/>
      <c r="AG342" s="39" t="s">
        <v>78</v>
      </c>
      <c r="AH342" s="223">
        <v>7</v>
      </c>
      <c r="AI342" s="224"/>
      <c r="AJ342" s="393" t="s">
        <v>107</v>
      </c>
      <c r="AK342" s="396" t="s">
        <v>21</v>
      </c>
      <c r="AL342" s="389" t="s">
        <v>39</v>
      </c>
      <c r="AM342" s="6"/>
      <c r="AN342" s="383"/>
      <c r="AO342" s="6"/>
      <c r="AP342" s="49" t="s">
        <v>135</v>
      </c>
      <c r="AQ342" s="55">
        <v>26</v>
      </c>
      <c r="AR342" s="6"/>
      <c r="AV342" s="6"/>
      <c r="AW342" s="93">
        <f t="shared" ref="AW342:AW354" si="46">AE342*AF342</f>
        <v>0</v>
      </c>
      <c r="AX342" s="98">
        <f t="shared" ref="AX342:AX354" si="47">AH342*AI342</f>
        <v>0</v>
      </c>
      <c r="AZ342" s="6"/>
      <c r="BA342" s="5"/>
      <c r="BB342" s="5"/>
      <c r="BC342" s="5"/>
      <c r="BD342" s="5"/>
      <c r="BE342" s="5"/>
      <c r="BF342" s="5"/>
      <c r="BH342" s="68" t="s">
        <v>138</v>
      </c>
      <c r="BI342" s="56">
        <f>AQ345*1</f>
        <v>0</v>
      </c>
      <c r="BJ342" s="56">
        <f t="shared" ref="BJ342:BJ343" si="48">BK342-BI342</f>
        <v>1</v>
      </c>
      <c r="BK342" s="240">
        <v>1</v>
      </c>
      <c r="BL342" s="240"/>
    </row>
    <row r="343" spans="1:245" ht="22.15" customHeight="1" x14ac:dyDescent="0.2">
      <c r="B343" s="181"/>
      <c r="C343" s="448" t="s">
        <v>61</v>
      </c>
      <c r="D343" s="451"/>
      <c r="E343" s="454"/>
      <c r="F343" s="357"/>
      <c r="G343" s="357"/>
      <c r="H343" s="357"/>
      <c r="I343" s="130">
        <v>2</v>
      </c>
      <c r="J343" s="129"/>
      <c r="K343" s="460"/>
      <c r="L343" s="460"/>
      <c r="M343" s="460"/>
      <c r="N343" s="460"/>
      <c r="O343" s="7"/>
      <c r="P343" s="411"/>
      <c r="Q343" s="457"/>
      <c r="R343" s="457"/>
      <c r="S343" s="7"/>
      <c r="T343" s="130">
        <v>2</v>
      </c>
      <c r="U343" s="129"/>
      <c r="V343" s="130">
        <v>2</v>
      </c>
      <c r="W343" s="150"/>
      <c r="X343" s="7"/>
      <c r="Y343" s="50" t="s">
        <v>95</v>
      </c>
      <c r="Z343" s="59"/>
      <c r="AA343" s="430"/>
      <c r="AB343" s="427"/>
      <c r="AC343" s="7"/>
      <c r="AD343" s="40" t="s">
        <v>66</v>
      </c>
      <c r="AE343" s="106">
        <v>2</v>
      </c>
      <c r="AF343" s="225"/>
      <c r="AG343" s="9" t="s">
        <v>79</v>
      </c>
      <c r="AH343" s="106">
        <v>9</v>
      </c>
      <c r="AI343" s="225"/>
      <c r="AJ343" s="394"/>
      <c r="AK343" s="397"/>
      <c r="AL343" s="390"/>
      <c r="AM343" s="6"/>
      <c r="AN343" s="383"/>
      <c r="AO343" s="6"/>
      <c r="AP343" s="49" t="s">
        <v>115</v>
      </c>
      <c r="AQ343" s="55">
        <f>AE342+AE343+AE344+AE345+AE346+AE347+AE348+AE349+AE350+AE351+AE352+AE353+AE354+AH342+AH343+AH344+AH345+AH346+AH347+AH348+AH349+AH350+AH351+AH352+AH353+AH354</f>
        <v>180</v>
      </c>
      <c r="AR343" s="6"/>
      <c r="AV343" s="6"/>
      <c r="AW343" s="93">
        <f t="shared" si="46"/>
        <v>0</v>
      </c>
      <c r="AX343" s="98">
        <f t="shared" si="47"/>
        <v>0</v>
      </c>
      <c r="AZ343" s="6"/>
      <c r="BA343" s="5"/>
      <c r="BB343" s="5"/>
      <c r="BC343" s="5"/>
      <c r="BD343" s="5"/>
      <c r="BE343" s="5"/>
      <c r="BF343" s="5"/>
      <c r="BH343" s="57" t="s">
        <v>140</v>
      </c>
      <c r="BI343" s="56">
        <f>AQ348*1</f>
        <v>0</v>
      </c>
      <c r="BJ343" s="56">
        <f t="shared" si="48"/>
        <v>1</v>
      </c>
      <c r="BK343" s="240">
        <v>1</v>
      </c>
      <c r="BL343" s="240"/>
    </row>
    <row r="344" spans="1:245" ht="22.15" customHeight="1" x14ac:dyDescent="0.2">
      <c r="B344" s="182"/>
      <c r="C344" s="448"/>
      <c r="D344" s="451"/>
      <c r="E344" s="454"/>
      <c r="F344" s="357"/>
      <c r="G344" s="357"/>
      <c r="H344" s="357"/>
      <c r="I344" s="130">
        <v>3</v>
      </c>
      <c r="J344" s="129"/>
      <c r="K344" s="460"/>
      <c r="L344" s="460"/>
      <c r="M344" s="460"/>
      <c r="N344" s="460"/>
      <c r="O344" s="7"/>
      <c r="P344" s="411"/>
      <c r="Q344" s="457"/>
      <c r="R344" s="457"/>
      <c r="S344" s="7"/>
      <c r="T344" s="130">
        <v>3</v>
      </c>
      <c r="U344" s="129"/>
      <c r="V344" s="130">
        <v>3</v>
      </c>
      <c r="W344" s="150"/>
      <c r="X344" s="7"/>
      <c r="Y344" s="63" t="s">
        <v>96</v>
      </c>
      <c r="Z344" s="61"/>
      <c r="AA344" s="423" t="s">
        <v>23</v>
      </c>
      <c r="AB344" s="417" t="s">
        <v>22</v>
      </c>
      <c r="AC344" s="7"/>
      <c r="AD344" s="41" t="s">
        <v>67</v>
      </c>
      <c r="AE344" s="226">
        <v>3</v>
      </c>
      <c r="AF344" s="224"/>
      <c r="AG344" s="38" t="s">
        <v>80</v>
      </c>
      <c r="AH344" s="226">
        <v>8</v>
      </c>
      <c r="AI344" s="224"/>
      <c r="AJ344" s="391" t="s">
        <v>108</v>
      </c>
      <c r="AK344" s="398" t="s">
        <v>24</v>
      </c>
      <c r="AL344" s="347" t="s">
        <v>25</v>
      </c>
      <c r="AM344" s="6"/>
      <c r="AN344" s="383"/>
      <c r="AO344" s="6"/>
      <c r="AP344" s="49" t="s">
        <v>116</v>
      </c>
      <c r="AQ344" s="55">
        <f>AW342+AW343+AW344+AW345+AW346+AW347+AW348+AW349+AW350+AW351+AW352+AW353+AW354+AX342+AX343+AX344+AX345+AX346+AX347+AX348+AX349+AX350+AX351+AX352+AX353+AX354</f>
        <v>0</v>
      </c>
      <c r="AR344" s="6"/>
      <c r="AV344" s="6"/>
      <c r="AW344" s="93">
        <f t="shared" si="46"/>
        <v>0</v>
      </c>
      <c r="AX344" s="98">
        <f t="shared" si="47"/>
        <v>0</v>
      </c>
      <c r="AZ344" s="6"/>
      <c r="BA344" s="5"/>
      <c r="BB344" s="5"/>
      <c r="BC344" s="5"/>
      <c r="BD344" s="5"/>
      <c r="BE344" s="5"/>
      <c r="BF344" s="5"/>
      <c r="BH344" s="58" t="s">
        <v>142</v>
      </c>
      <c r="BI344" s="56">
        <f>AQ351*1</f>
        <v>0</v>
      </c>
      <c r="BJ344" s="56">
        <f>BK344-BI344</f>
        <v>1</v>
      </c>
      <c r="BK344" s="240">
        <v>1</v>
      </c>
      <c r="BL344" s="240"/>
    </row>
    <row r="345" spans="1:245" ht="22.15" customHeight="1" x14ac:dyDescent="0.2">
      <c r="B345" s="182"/>
      <c r="C345" s="448"/>
      <c r="D345" s="451"/>
      <c r="E345" s="454"/>
      <c r="F345" s="357"/>
      <c r="G345" s="357"/>
      <c r="H345" s="357"/>
      <c r="I345" s="130">
        <v>4</v>
      </c>
      <c r="J345" s="129"/>
      <c r="K345" s="460"/>
      <c r="L345" s="460"/>
      <c r="M345" s="460"/>
      <c r="N345" s="460"/>
      <c r="O345" s="7"/>
      <c r="P345" s="411"/>
      <c r="Q345" s="457"/>
      <c r="R345" s="457"/>
      <c r="S345" s="7"/>
      <c r="T345" s="130">
        <v>4</v>
      </c>
      <c r="U345" s="129"/>
      <c r="V345" s="130">
        <v>4</v>
      </c>
      <c r="W345" s="150"/>
      <c r="X345" s="7"/>
      <c r="Y345" s="63" t="s">
        <v>97</v>
      </c>
      <c r="Z345" s="61"/>
      <c r="AA345" s="424"/>
      <c r="AB345" s="418"/>
      <c r="AC345" s="7"/>
      <c r="AD345" s="40" t="s">
        <v>68</v>
      </c>
      <c r="AE345" s="106">
        <v>4</v>
      </c>
      <c r="AF345" s="225"/>
      <c r="AG345" s="9" t="s">
        <v>83</v>
      </c>
      <c r="AH345" s="106">
        <v>9</v>
      </c>
      <c r="AI345" s="225"/>
      <c r="AJ345" s="400"/>
      <c r="AK345" s="401"/>
      <c r="AL345" s="395"/>
      <c r="AM345" s="6"/>
      <c r="AN345" s="383"/>
      <c r="AO345" s="6"/>
      <c r="AP345" s="49" t="s">
        <v>117</v>
      </c>
      <c r="AQ345" s="56">
        <f>AQ344*1/AQ343</f>
        <v>0</v>
      </c>
      <c r="AR345" s="6"/>
      <c r="AV345" s="6"/>
      <c r="AW345" s="93">
        <f t="shared" si="46"/>
        <v>0</v>
      </c>
      <c r="AX345" s="98">
        <f t="shared" si="47"/>
        <v>0</v>
      </c>
      <c r="AZ345" s="6"/>
      <c r="BA345" s="5"/>
      <c r="BB345" s="5"/>
      <c r="BC345" s="5"/>
      <c r="BD345" s="5"/>
      <c r="BE345" s="5"/>
      <c r="BF345" s="5"/>
    </row>
    <row r="346" spans="1:245" ht="22.15" customHeight="1" x14ac:dyDescent="0.2">
      <c r="B346" s="182"/>
      <c r="C346" s="448"/>
      <c r="D346" s="451"/>
      <c r="E346" s="454"/>
      <c r="F346" s="357"/>
      <c r="G346" s="357"/>
      <c r="H346" s="357"/>
      <c r="I346" s="130">
        <v>5</v>
      </c>
      <c r="J346" s="129"/>
      <c r="K346" s="461"/>
      <c r="L346" s="461"/>
      <c r="M346" s="461"/>
      <c r="N346" s="461"/>
      <c r="O346" s="7"/>
      <c r="P346" s="411"/>
      <c r="Q346" s="457"/>
      <c r="R346" s="457"/>
      <c r="S346" s="7"/>
      <c r="T346" s="130">
        <v>5</v>
      </c>
      <c r="U346" s="129"/>
      <c r="V346" s="130">
        <v>5</v>
      </c>
      <c r="W346" s="150"/>
      <c r="X346" s="7"/>
      <c r="Y346" s="50" t="s">
        <v>98</v>
      </c>
      <c r="Z346" s="60"/>
      <c r="AA346" s="428" t="s">
        <v>127</v>
      </c>
      <c r="AB346" s="425" t="s">
        <v>26</v>
      </c>
      <c r="AC346" s="7"/>
      <c r="AD346" s="41" t="s">
        <v>69</v>
      </c>
      <c r="AE346" s="226">
        <v>5</v>
      </c>
      <c r="AF346" s="224"/>
      <c r="AG346" s="38" t="s">
        <v>84</v>
      </c>
      <c r="AH346" s="226">
        <v>10</v>
      </c>
      <c r="AI346" s="224"/>
      <c r="AJ346" s="402" t="s">
        <v>109</v>
      </c>
      <c r="AK346" s="403" t="s">
        <v>27</v>
      </c>
      <c r="AL346" s="388" t="s">
        <v>28</v>
      </c>
      <c r="AM346" s="6"/>
      <c r="AN346" s="383"/>
      <c r="AO346" s="6"/>
      <c r="AP346" s="57" t="s">
        <v>118</v>
      </c>
      <c r="AQ346" s="55">
        <v>13</v>
      </c>
      <c r="AR346" s="6"/>
      <c r="AV346" s="6"/>
      <c r="AW346" s="93">
        <f t="shared" si="46"/>
        <v>0</v>
      </c>
      <c r="AX346" s="98">
        <f t="shared" si="47"/>
        <v>0</v>
      </c>
      <c r="AZ346" s="6"/>
      <c r="BA346" s="6"/>
      <c r="BB346" s="6"/>
      <c r="BC346" s="6"/>
      <c r="BD346" s="6"/>
      <c r="BE346" s="6"/>
      <c r="BF346" s="6"/>
    </row>
    <row r="347" spans="1:245" ht="22.15" customHeight="1" x14ac:dyDescent="0.2">
      <c r="B347" s="182"/>
      <c r="C347" s="448"/>
      <c r="D347" s="451"/>
      <c r="E347" s="454"/>
      <c r="F347" s="357"/>
      <c r="G347" s="357"/>
      <c r="H347" s="357"/>
      <c r="I347" s="130">
        <v>6</v>
      </c>
      <c r="J347" s="129"/>
      <c r="K347" s="461"/>
      <c r="L347" s="461"/>
      <c r="M347" s="461"/>
      <c r="N347" s="461"/>
      <c r="O347" s="7"/>
      <c r="P347" s="411"/>
      <c r="Q347" s="457"/>
      <c r="R347" s="457"/>
      <c r="S347" s="7"/>
      <c r="T347" s="130">
        <v>6</v>
      </c>
      <c r="U347" s="129"/>
      <c r="V347" s="130">
        <v>6</v>
      </c>
      <c r="W347" s="150"/>
      <c r="X347" s="7"/>
      <c r="Y347" s="50" t="s">
        <v>99</v>
      </c>
      <c r="Z347" s="60"/>
      <c r="AA347" s="429"/>
      <c r="AB347" s="426"/>
      <c r="AC347" s="7"/>
      <c r="AD347" s="40" t="s">
        <v>70</v>
      </c>
      <c r="AE347" s="106">
        <v>6</v>
      </c>
      <c r="AF347" s="225"/>
      <c r="AG347" s="26" t="s">
        <v>85</v>
      </c>
      <c r="AH347" s="106">
        <v>10</v>
      </c>
      <c r="AI347" s="225"/>
      <c r="AJ347" s="393"/>
      <c r="AK347" s="396"/>
      <c r="AL347" s="389"/>
      <c r="AM347" s="6"/>
      <c r="AN347" s="383"/>
      <c r="AO347" s="6"/>
      <c r="AP347" s="57" t="s">
        <v>120</v>
      </c>
      <c r="AQ347" s="55">
        <f>AA341*1</f>
        <v>0</v>
      </c>
      <c r="AR347" s="6"/>
      <c r="AV347" s="6"/>
      <c r="AW347" s="93">
        <f t="shared" si="46"/>
        <v>0</v>
      </c>
      <c r="AX347" s="98">
        <f t="shared" si="47"/>
        <v>0</v>
      </c>
      <c r="AZ347" s="6"/>
      <c r="BA347" s="6"/>
      <c r="BB347" s="6"/>
      <c r="BC347" s="6"/>
      <c r="BD347" s="6"/>
      <c r="BE347" s="6"/>
      <c r="BF347" s="6"/>
    </row>
    <row r="348" spans="1:245" ht="22.15" customHeight="1" x14ac:dyDescent="0.2">
      <c r="B348" s="182"/>
      <c r="C348" s="448"/>
      <c r="D348" s="451"/>
      <c r="E348" s="454"/>
      <c r="F348" s="357"/>
      <c r="G348" s="357"/>
      <c r="H348" s="357"/>
      <c r="I348" s="130">
        <v>7</v>
      </c>
      <c r="J348" s="129"/>
      <c r="K348" s="461"/>
      <c r="L348" s="461"/>
      <c r="M348" s="461"/>
      <c r="N348" s="461"/>
      <c r="O348" s="7"/>
      <c r="P348" s="412"/>
      <c r="Q348" s="458"/>
      <c r="R348" s="458"/>
      <c r="S348" s="7"/>
      <c r="T348" s="130">
        <v>7</v>
      </c>
      <c r="U348" s="129"/>
      <c r="V348" s="130">
        <v>7</v>
      </c>
      <c r="W348" s="150"/>
      <c r="X348" s="7"/>
      <c r="Y348" s="51" t="s">
        <v>122</v>
      </c>
      <c r="Z348" s="60"/>
      <c r="AA348" s="430"/>
      <c r="AB348" s="427"/>
      <c r="AC348" s="7"/>
      <c r="AD348" s="47" t="s">
        <v>71</v>
      </c>
      <c r="AE348" s="226">
        <v>7</v>
      </c>
      <c r="AF348" s="227"/>
      <c r="AG348" s="48" t="s">
        <v>86</v>
      </c>
      <c r="AH348" s="226">
        <v>10</v>
      </c>
      <c r="AI348" s="227"/>
      <c r="AJ348" s="394"/>
      <c r="AK348" s="397"/>
      <c r="AL348" s="390"/>
      <c r="AM348" s="6"/>
      <c r="AN348" s="383"/>
      <c r="AO348" s="6"/>
      <c r="AP348" s="57" t="s">
        <v>121</v>
      </c>
      <c r="AQ348" s="56">
        <f>AQ347*1/AQ346</f>
        <v>0</v>
      </c>
      <c r="AR348" s="6"/>
      <c r="AV348" s="6"/>
      <c r="AW348" s="93">
        <f t="shared" si="46"/>
        <v>0</v>
      </c>
      <c r="AX348" s="98">
        <f t="shared" si="47"/>
        <v>0</v>
      </c>
      <c r="AZ348" s="6"/>
      <c r="BA348" s="6"/>
      <c r="BB348" s="6"/>
      <c r="BC348" s="6"/>
      <c r="BD348" s="6"/>
      <c r="BE348" s="6"/>
      <c r="BF348" s="6"/>
    </row>
    <row r="349" spans="1:245" ht="22.15" customHeight="1" x14ac:dyDescent="0.2">
      <c r="B349" s="182"/>
      <c r="C349" s="448"/>
      <c r="D349" s="451"/>
      <c r="E349" s="454"/>
      <c r="F349" s="357"/>
      <c r="G349" s="357"/>
      <c r="H349" s="357"/>
      <c r="I349" s="130">
        <v>8</v>
      </c>
      <c r="J349" s="129"/>
      <c r="K349" s="461"/>
      <c r="L349" s="461"/>
      <c r="M349" s="461"/>
      <c r="N349" s="461"/>
      <c r="O349" s="7"/>
      <c r="P349" s="415" t="s">
        <v>82</v>
      </c>
      <c r="Q349" s="463"/>
      <c r="R349" s="463"/>
      <c r="S349" s="7"/>
      <c r="T349" s="130">
        <v>8</v>
      </c>
      <c r="U349" s="129"/>
      <c r="V349" s="130">
        <v>8</v>
      </c>
      <c r="W349" s="150"/>
      <c r="X349" s="7"/>
      <c r="Y349" s="63" t="s">
        <v>123</v>
      </c>
      <c r="Z349" s="61"/>
      <c r="AA349" s="447" t="s">
        <v>128</v>
      </c>
      <c r="AB349" s="446" t="s">
        <v>29</v>
      </c>
      <c r="AC349" s="7"/>
      <c r="AD349" s="40" t="s">
        <v>72</v>
      </c>
      <c r="AE349" s="106">
        <v>7</v>
      </c>
      <c r="AF349" s="225"/>
      <c r="AG349" s="26" t="s">
        <v>87</v>
      </c>
      <c r="AH349" s="106">
        <v>7</v>
      </c>
      <c r="AI349" s="225"/>
      <c r="AJ349" s="391" t="s">
        <v>110</v>
      </c>
      <c r="AK349" s="398" t="s">
        <v>30</v>
      </c>
      <c r="AL349" s="347" t="s">
        <v>31</v>
      </c>
      <c r="AM349" s="6"/>
      <c r="AN349" s="383"/>
      <c r="AO349" s="6"/>
      <c r="AP349" s="58" t="s">
        <v>113</v>
      </c>
      <c r="AQ349" s="244">
        <f>AQ343*13</f>
        <v>2340</v>
      </c>
      <c r="AR349" s="6"/>
      <c r="AV349" s="6"/>
      <c r="AW349" s="93">
        <f t="shared" si="46"/>
        <v>0</v>
      </c>
      <c r="AX349" s="98">
        <f t="shared" si="47"/>
        <v>0</v>
      </c>
      <c r="AZ349" s="6"/>
      <c r="BA349" s="6"/>
      <c r="BB349" s="6"/>
      <c r="BC349" s="6"/>
      <c r="BD349" s="6"/>
      <c r="BE349" s="6"/>
      <c r="BF349" s="6"/>
    </row>
    <row r="350" spans="1:245" ht="22.15" customHeight="1" x14ac:dyDescent="0.2">
      <c r="B350" s="182"/>
      <c r="C350" s="448"/>
      <c r="D350" s="451"/>
      <c r="E350" s="454"/>
      <c r="F350" s="357"/>
      <c r="G350" s="357"/>
      <c r="H350" s="357"/>
      <c r="I350" s="130">
        <v>9</v>
      </c>
      <c r="J350" s="129"/>
      <c r="K350" s="461"/>
      <c r="L350" s="461"/>
      <c r="M350" s="461"/>
      <c r="N350" s="461"/>
      <c r="O350" s="7"/>
      <c r="P350" s="411"/>
      <c r="Q350" s="457"/>
      <c r="R350" s="457"/>
      <c r="S350" s="7"/>
      <c r="T350" s="130">
        <v>9</v>
      </c>
      <c r="U350" s="129"/>
      <c r="V350" s="130">
        <v>9</v>
      </c>
      <c r="W350" s="151"/>
      <c r="X350" s="7"/>
      <c r="Y350" s="63" t="s">
        <v>100</v>
      </c>
      <c r="Z350" s="61"/>
      <c r="AA350" s="424"/>
      <c r="AB350" s="418"/>
      <c r="AC350" s="7"/>
      <c r="AD350" s="41" t="s">
        <v>73</v>
      </c>
      <c r="AE350" s="226">
        <v>8</v>
      </c>
      <c r="AF350" s="224"/>
      <c r="AG350" s="38" t="s">
        <v>88</v>
      </c>
      <c r="AH350" s="226">
        <v>5</v>
      </c>
      <c r="AI350" s="224"/>
      <c r="AJ350" s="400"/>
      <c r="AK350" s="401"/>
      <c r="AL350" s="395"/>
      <c r="AM350" s="6"/>
      <c r="AN350" s="383"/>
      <c r="AO350" s="6"/>
      <c r="AP350" s="58" t="s">
        <v>114</v>
      </c>
      <c r="AQ350" s="244">
        <f>AQ344*AA341</f>
        <v>0</v>
      </c>
      <c r="AR350" s="6"/>
      <c r="AV350" s="6"/>
      <c r="AW350" s="93">
        <f t="shared" si="46"/>
        <v>0</v>
      </c>
      <c r="AX350" s="98">
        <f t="shared" si="47"/>
        <v>0</v>
      </c>
      <c r="AZ350" s="6"/>
      <c r="BA350" s="6"/>
      <c r="BB350" s="6"/>
      <c r="BC350" s="6"/>
      <c r="BD350" s="6"/>
      <c r="BE350" s="6"/>
      <c r="BF350" s="6"/>
    </row>
    <row r="351" spans="1:245" ht="22.15" customHeight="1" thickBot="1" x14ac:dyDescent="0.25">
      <c r="B351" s="182"/>
      <c r="C351" s="448"/>
      <c r="D351" s="451"/>
      <c r="E351" s="454"/>
      <c r="F351" s="357"/>
      <c r="G351" s="357"/>
      <c r="H351" s="357"/>
      <c r="I351" s="130">
        <v>10</v>
      </c>
      <c r="J351" s="129"/>
      <c r="K351" s="461"/>
      <c r="L351" s="461"/>
      <c r="M351" s="461"/>
      <c r="N351" s="461"/>
      <c r="O351" s="7"/>
      <c r="P351" s="411"/>
      <c r="Q351" s="457"/>
      <c r="R351" s="457"/>
      <c r="S351" s="7"/>
      <c r="T351" s="130">
        <v>10</v>
      </c>
      <c r="U351" s="129"/>
      <c r="V351" s="130">
        <v>10</v>
      </c>
      <c r="W351" s="151"/>
      <c r="X351" s="7"/>
      <c r="Y351" s="50" t="s">
        <v>101</v>
      </c>
      <c r="Z351" s="60"/>
      <c r="AA351" s="428" t="s">
        <v>129</v>
      </c>
      <c r="AB351" s="425" t="s">
        <v>32</v>
      </c>
      <c r="AC351" s="7"/>
      <c r="AD351" s="40" t="s">
        <v>74</v>
      </c>
      <c r="AE351" s="106">
        <v>8</v>
      </c>
      <c r="AF351" s="225"/>
      <c r="AG351" s="26" t="s">
        <v>89</v>
      </c>
      <c r="AH351" s="106">
        <v>7</v>
      </c>
      <c r="AI351" s="225"/>
      <c r="AJ351" s="393" t="s">
        <v>111</v>
      </c>
      <c r="AK351" s="396" t="s">
        <v>33</v>
      </c>
      <c r="AL351" s="389" t="s">
        <v>34</v>
      </c>
      <c r="AM351" s="6"/>
      <c r="AN351" s="383"/>
      <c r="AO351" s="6"/>
      <c r="AP351" s="237" t="s">
        <v>119</v>
      </c>
      <c r="AQ351" s="238">
        <f>AQ350*1/AQ349</f>
        <v>0</v>
      </c>
      <c r="AR351" s="6"/>
      <c r="AV351" s="6"/>
      <c r="AW351" s="93">
        <f t="shared" si="46"/>
        <v>0</v>
      </c>
      <c r="AX351" s="98">
        <f t="shared" si="47"/>
        <v>0</v>
      </c>
      <c r="AZ351" s="6"/>
      <c r="BA351" s="6"/>
      <c r="BB351" s="6"/>
      <c r="BC351" s="6"/>
      <c r="BD351" s="6"/>
      <c r="BE351" s="6"/>
      <c r="BF351" s="6"/>
    </row>
    <row r="352" spans="1:245" ht="22.15" customHeight="1" x14ac:dyDescent="0.2">
      <c r="B352" s="182"/>
      <c r="C352" s="448"/>
      <c r="D352" s="451"/>
      <c r="E352" s="454"/>
      <c r="F352" s="357"/>
      <c r="G352" s="357"/>
      <c r="H352" s="357"/>
      <c r="I352" s="130">
        <v>11</v>
      </c>
      <c r="J352" s="129"/>
      <c r="K352" s="461"/>
      <c r="L352" s="461"/>
      <c r="M352" s="461"/>
      <c r="N352" s="461"/>
      <c r="O352" s="7"/>
      <c r="P352" s="411"/>
      <c r="Q352" s="457"/>
      <c r="R352" s="457"/>
      <c r="S352" s="7"/>
      <c r="T352" s="130">
        <v>11</v>
      </c>
      <c r="U352" s="129"/>
      <c r="V352" s="130">
        <v>11</v>
      </c>
      <c r="W352" s="151"/>
      <c r="X352" s="7"/>
      <c r="Y352" s="50" t="s">
        <v>102</v>
      </c>
      <c r="Z352" s="60"/>
      <c r="AA352" s="430"/>
      <c r="AB352" s="427"/>
      <c r="AC352" s="7"/>
      <c r="AD352" s="42" t="s">
        <v>75</v>
      </c>
      <c r="AE352" s="226">
        <v>9</v>
      </c>
      <c r="AF352" s="228"/>
      <c r="AG352" s="38" t="s">
        <v>90</v>
      </c>
      <c r="AH352" s="226">
        <v>6</v>
      </c>
      <c r="AI352" s="228"/>
      <c r="AJ352" s="394"/>
      <c r="AK352" s="397"/>
      <c r="AL352" s="390"/>
      <c r="AM352" s="6"/>
      <c r="AN352" s="383"/>
      <c r="AO352" s="6"/>
      <c r="AP352" s="2"/>
      <c r="AQ352" s="6"/>
      <c r="AR352" s="6"/>
      <c r="AV352" s="6"/>
      <c r="AW352" s="93">
        <f t="shared" si="46"/>
        <v>0</v>
      </c>
      <c r="AX352" s="98">
        <f t="shared" si="47"/>
        <v>0</v>
      </c>
      <c r="AZ352" s="6"/>
      <c r="BA352" s="6"/>
      <c r="BB352" s="6"/>
      <c r="BC352" s="6"/>
      <c r="BD352" s="6"/>
      <c r="BE352" s="6"/>
      <c r="BF352" s="6"/>
    </row>
    <row r="353" spans="1:245" ht="22.15" customHeight="1" x14ac:dyDescent="0.2">
      <c r="B353" s="182"/>
      <c r="C353" s="448"/>
      <c r="D353" s="451"/>
      <c r="E353" s="454"/>
      <c r="F353" s="357"/>
      <c r="G353" s="357"/>
      <c r="H353" s="357"/>
      <c r="I353" s="130">
        <v>12</v>
      </c>
      <c r="J353" s="129"/>
      <c r="K353" s="461"/>
      <c r="L353" s="461"/>
      <c r="M353" s="461"/>
      <c r="N353" s="461"/>
      <c r="O353" s="7"/>
      <c r="P353" s="411"/>
      <c r="Q353" s="457"/>
      <c r="R353" s="457"/>
      <c r="S353" s="7"/>
      <c r="T353" s="130">
        <v>12</v>
      </c>
      <c r="U353" s="129"/>
      <c r="V353" s="130">
        <v>12</v>
      </c>
      <c r="W353" s="151"/>
      <c r="X353" s="7"/>
      <c r="Y353" s="63" t="s">
        <v>103</v>
      </c>
      <c r="Z353" s="66"/>
      <c r="AA353" s="432" t="s">
        <v>130</v>
      </c>
      <c r="AB353" s="417" t="s">
        <v>35</v>
      </c>
      <c r="AC353" s="7"/>
      <c r="AD353" s="43" t="s">
        <v>76</v>
      </c>
      <c r="AE353" s="106">
        <v>8</v>
      </c>
      <c r="AF353" s="225"/>
      <c r="AG353" s="26" t="s">
        <v>91</v>
      </c>
      <c r="AH353" s="106">
        <v>9</v>
      </c>
      <c r="AI353" s="225"/>
      <c r="AJ353" s="391" t="s">
        <v>112</v>
      </c>
      <c r="AK353" s="398" t="s">
        <v>36</v>
      </c>
      <c r="AL353" s="347" t="s">
        <v>37</v>
      </c>
      <c r="AM353" s="6"/>
      <c r="AN353" s="383"/>
      <c r="AO353" s="6"/>
      <c r="AP353" s="2"/>
      <c r="AQ353" s="6"/>
      <c r="AR353" s="6"/>
      <c r="AV353" s="6"/>
      <c r="AW353" s="93">
        <f t="shared" si="46"/>
        <v>0</v>
      </c>
      <c r="AX353" s="98">
        <f t="shared" si="47"/>
        <v>0</v>
      </c>
      <c r="AZ353" s="6"/>
      <c r="BA353" s="6"/>
      <c r="BB353" s="6"/>
      <c r="BC353" s="6"/>
      <c r="BD353" s="6"/>
      <c r="BE353" s="6"/>
      <c r="BF353" s="6"/>
    </row>
    <row r="354" spans="1:245" ht="22.15" customHeight="1" thickBot="1" x14ac:dyDescent="0.25">
      <c r="B354" s="183"/>
      <c r="C354" s="449"/>
      <c r="D354" s="452"/>
      <c r="E354" s="455"/>
      <c r="F354" s="358"/>
      <c r="G354" s="358"/>
      <c r="H354" s="358"/>
      <c r="I354" s="184">
        <v>13</v>
      </c>
      <c r="J354" s="139"/>
      <c r="K354" s="462"/>
      <c r="L354" s="462"/>
      <c r="M354" s="462"/>
      <c r="N354" s="462"/>
      <c r="O354" s="7"/>
      <c r="P354" s="416"/>
      <c r="Q354" s="464"/>
      <c r="R354" s="464"/>
      <c r="S354" s="7"/>
      <c r="T354" s="184">
        <v>13</v>
      </c>
      <c r="U354" s="139"/>
      <c r="V354" s="184">
        <v>13</v>
      </c>
      <c r="W354" s="152"/>
      <c r="X354" s="7"/>
      <c r="Y354" s="64" t="s">
        <v>104</v>
      </c>
      <c r="Z354" s="67"/>
      <c r="AA354" s="433"/>
      <c r="AB354" s="431"/>
      <c r="AC354" s="7"/>
      <c r="AD354" s="44" t="s">
        <v>77</v>
      </c>
      <c r="AE354" s="229">
        <v>5</v>
      </c>
      <c r="AF354" s="230"/>
      <c r="AG354" s="25" t="s">
        <v>92</v>
      </c>
      <c r="AH354" s="229">
        <v>10</v>
      </c>
      <c r="AI354" s="230"/>
      <c r="AJ354" s="392"/>
      <c r="AK354" s="399"/>
      <c r="AL354" s="348"/>
      <c r="AM354" s="6"/>
      <c r="AN354" s="384"/>
      <c r="AO354" s="6"/>
      <c r="AP354" s="2"/>
      <c r="AQ354" s="6"/>
      <c r="AR354" s="6"/>
      <c r="AV354" s="6"/>
      <c r="AW354" s="93">
        <f t="shared" si="46"/>
        <v>0</v>
      </c>
      <c r="AX354" s="98">
        <f t="shared" si="47"/>
        <v>0</v>
      </c>
      <c r="AZ354" s="6"/>
      <c r="BA354" s="6"/>
      <c r="BB354" s="6"/>
      <c r="BC354" s="6"/>
      <c r="BD354" s="6"/>
      <c r="BE354" s="6"/>
      <c r="BF354" s="6"/>
    </row>
    <row r="355" spans="1:245" s="18" customFormat="1" ht="5.0999999999999996" customHeight="1" thickBot="1" x14ac:dyDescent="0.25">
      <c r="A355" s="12"/>
      <c r="B355" s="35"/>
      <c r="C355" s="177"/>
      <c r="D355" s="135"/>
      <c r="E355" s="137"/>
      <c r="F355" s="23"/>
      <c r="G355" s="23"/>
      <c r="H355" s="23"/>
      <c r="I355" s="178"/>
      <c r="J355" s="23"/>
      <c r="K355" s="11"/>
      <c r="L355" s="11"/>
      <c r="M355" s="11"/>
      <c r="N355" s="11"/>
      <c r="O355" s="7"/>
      <c r="P355" s="193"/>
      <c r="Q355" s="23"/>
      <c r="R355" s="23"/>
      <c r="S355" s="7"/>
      <c r="T355" s="178"/>
      <c r="U355" s="23"/>
      <c r="V355" s="178"/>
      <c r="W355" s="23"/>
      <c r="X355" s="7"/>
      <c r="Y355" s="13"/>
      <c r="Z355" s="34"/>
      <c r="AA355" s="15"/>
      <c r="AB355" s="14"/>
      <c r="AC355" s="7"/>
      <c r="AD355" s="10"/>
      <c r="AE355" s="210"/>
      <c r="AF355" s="211"/>
      <c r="AG355" s="10"/>
      <c r="AH355" s="210"/>
      <c r="AI355" s="211"/>
      <c r="AJ355" s="16"/>
      <c r="AK355" s="7"/>
      <c r="AL355" s="17"/>
      <c r="AM355" s="10"/>
      <c r="AN355" s="35"/>
      <c r="AO355" s="10"/>
      <c r="AQ355" s="243"/>
      <c r="AR355" s="10"/>
      <c r="AT355" s="24"/>
      <c r="AU355" s="78"/>
      <c r="AV355" s="10"/>
      <c r="AW355" s="93"/>
      <c r="AX355" s="95"/>
      <c r="AZ355" s="10"/>
      <c r="BA355" s="10"/>
      <c r="BB355" s="10"/>
      <c r="BC355" s="10"/>
      <c r="BD355" s="10"/>
      <c r="BE355" s="10"/>
      <c r="BF355" s="10"/>
      <c r="BH355" s="209"/>
    </row>
    <row r="356" spans="1:245" ht="39.950000000000003" customHeight="1" thickBot="1" x14ac:dyDescent="0.25">
      <c r="B356" s="165"/>
      <c r="C356" s="166"/>
      <c r="D356" s="465" t="s">
        <v>0</v>
      </c>
      <c r="E356" s="376" t="s">
        <v>11</v>
      </c>
      <c r="F356" s="467" t="s">
        <v>12</v>
      </c>
      <c r="G356" s="467" t="s">
        <v>10</v>
      </c>
      <c r="H356" s="467" t="s">
        <v>15</v>
      </c>
      <c r="I356" s="469" t="s">
        <v>178</v>
      </c>
      <c r="J356" s="470"/>
      <c r="K356" s="376" t="s">
        <v>2</v>
      </c>
      <c r="L356" s="376" t="s">
        <v>3</v>
      </c>
      <c r="M356" s="376" t="s">
        <v>4</v>
      </c>
      <c r="N356" s="376" t="s">
        <v>5</v>
      </c>
      <c r="O356" s="7"/>
      <c r="P356" s="376" t="s">
        <v>1</v>
      </c>
      <c r="Q356" s="368" t="s">
        <v>8</v>
      </c>
      <c r="R356" s="370" t="s">
        <v>9</v>
      </c>
      <c r="T356" s="364" t="s">
        <v>14</v>
      </c>
      <c r="U356" s="365"/>
      <c r="V356" s="378" t="s">
        <v>13</v>
      </c>
      <c r="W356" s="379"/>
      <c r="Y356" s="231" t="s">
        <v>106</v>
      </c>
      <c r="Z356" s="33"/>
      <c r="AA356" s="232" t="s">
        <v>17</v>
      </c>
      <c r="AB356" s="419" t="s">
        <v>6</v>
      </c>
      <c r="AD356" s="215" t="s">
        <v>124</v>
      </c>
      <c r="AE356" s="216"/>
      <c r="AF356" s="217"/>
      <c r="AG356" s="216"/>
      <c r="AH356" s="216"/>
      <c r="AI356" s="217"/>
      <c r="AJ356" s="216"/>
      <c r="AK356" s="216"/>
      <c r="AL356" s="218"/>
      <c r="AM356" s="2"/>
      <c r="AN356" s="62" t="s">
        <v>182</v>
      </c>
      <c r="AO356" s="2"/>
      <c r="AP356" s="508" t="s">
        <v>183</v>
      </c>
      <c r="AQ356" s="509"/>
      <c r="AR356" s="2"/>
      <c r="AV356" s="2"/>
      <c r="AW356" s="99"/>
      <c r="AX356" s="97"/>
      <c r="AZ356" s="2"/>
      <c r="BA356" s="2"/>
      <c r="BB356" s="2"/>
      <c r="BC356" s="2"/>
      <c r="BD356" s="2"/>
      <c r="BE356" s="2"/>
      <c r="BF356" s="2"/>
      <c r="IK356" s="2"/>
    </row>
    <row r="357" spans="1:245" ht="20.100000000000001" customHeight="1" thickBot="1" x14ac:dyDescent="0.25">
      <c r="B357" s="168"/>
      <c r="C357" s="169"/>
      <c r="D357" s="466"/>
      <c r="E357" s="377"/>
      <c r="F357" s="468"/>
      <c r="G357" s="468"/>
      <c r="H357" s="468"/>
      <c r="I357" s="471"/>
      <c r="J357" s="472"/>
      <c r="K357" s="377"/>
      <c r="L357" s="377"/>
      <c r="M357" s="377"/>
      <c r="N357" s="377"/>
      <c r="P357" s="377"/>
      <c r="Q357" s="369"/>
      <c r="R357" s="371"/>
      <c r="S357" s="46"/>
      <c r="T357" s="366"/>
      <c r="U357" s="367"/>
      <c r="V357" s="380"/>
      <c r="W357" s="381"/>
      <c r="X357" s="46"/>
      <c r="Y357" s="37" t="s">
        <v>105</v>
      </c>
      <c r="Z357" s="102"/>
      <c r="AA357" s="8">
        <f>SUM(Z358:Z370)</f>
        <v>0</v>
      </c>
      <c r="AB357" s="420"/>
      <c r="AC357" s="46"/>
      <c r="AD357" s="221" t="s">
        <v>131</v>
      </c>
      <c r="AE357" s="53"/>
      <c r="AF357" s="54"/>
      <c r="AG357" s="53"/>
      <c r="AH357" s="53"/>
      <c r="AI357" s="54"/>
      <c r="AJ357" s="222" t="s">
        <v>17</v>
      </c>
      <c r="AK357" s="196" t="s">
        <v>125</v>
      </c>
      <c r="AL357" s="156" t="s">
        <v>93</v>
      </c>
      <c r="AM357" s="2"/>
      <c r="AN357" s="385"/>
      <c r="AO357" s="2"/>
      <c r="AP357" s="69" t="s">
        <v>136</v>
      </c>
      <c r="AQ357" s="70">
        <v>23</v>
      </c>
      <c r="AR357" s="2"/>
      <c r="AV357" s="2"/>
      <c r="AW357" s="93"/>
      <c r="AX357" s="93"/>
      <c r="AZ357" s="2"/>
      <c r="BA357" s="2"/>
      <c r="BB357" s="2"/>
      <c r="BC357" s="2"/>
      <c r="BD357" s="2"/>
      <c r="BE357" s="2"/>
      <c r="BF357" s="2"/>
      <c r="IK357" s="2"/>
    </row>
    <row r="358" spans="1:245" ht="22.15" customHeight="1" x14ac:dyDescent="0.2">
      <c r="B358" s="91"/>
      <c r="C358" s="170"/>
      <c r="D358" s="434"/>
      <c r="E358" s="437"/>
      <c r="F358" s="362"/>
      <c r="G358" s="362"/>
      <c r="H358" s="362"/>
      <c r="I358" s="171">
        <v>1</v>
      </c>
      <c r="J358" s="141"/>
      <c r="K358" s="372"/>
      <c r="L358" s="372"/>
      <c r="M358" s="372"/>
      <c r="N358" s="372"/>
      <c r="O358" s="46"/>
      <c r="P358" s="440" t="s">
        <v>81</v>
      </c>
      <c r="Q358" s="442"/>
      <c r="R358" s="442"/>
      <c r="S358" s="7"/>
      <c r="T358" s="171">
        <v>1</v>
      </c>
      <c r="U358" s="141"/>
      <c r="V358" s="171">
        <v>1</v>
      </c>
      <c r="W358" s="145"/>
      <c r="X358" s="7"/>
      <c r="Y358" s="31" t="s">
        <v>94</v>
      </c>
      <c r="Z358" s="65"/>
      <c r="AA358" s="445" t="s">
        <v>20</v>
      </c>
      <c r="AB358" s="444" t="s">
        <v>19</v>
      </c>
      <c r="AC358" s="7"/>
      <c r="AD358" s="52" t="s">
        <v>160</v>
      </c>
      <c r="AE358" s="223">
        <v>1</v>
      </c>
      <c r="AF358" s="224"/>
      <c r="AG358" s="39" t="s">
        <v>78</v>
      </c>
      <c r="AH358" s="223">
        <v>7</v>
      </c>
      <c r="AI358" s="224"/>
      <c r="AJ358" s="393" t="s">
        <v>107</v>
      </c>
      <c r="AK358" s="396" t="s">
        <v>21</v>
      </c>
      <c r="AL358" s="389" t="s">
        <v>39</v>
      </c>
      <c r="AM358" s="6"/>
      <c r="AN358" s="386"/>
      <c r="AO358" s="6"/>
      <c r="AP358" s="49" t="s">
        <v>135</v>
      </c>
      <c r="AQ358" s="55">
        <v>26</v>
      </c>
      <c r="AR358" s="6"/>
      <c r="AV358" s="6"/>
      <c r="AW358" s="93">
        <f t="shared" ref="AW358:AW370" si="49">AE358*AF358</f>
        <v>0</v>
      </c>
      <c r="AX358" s="98">
        <f t="shared" ref="AX358:AX370" si="50">AH358*AI358</f>
        <v>0</v>
      </c>
      <c r="AZ358" s="6"/>
      <c r="BA358" s="5"/>
      <c r="BB358" s="5"/>
      <c r="BC358" s="5"/>
      <c r="BD358" s="5"/>
      <c r="BE358" s="5"/>
      <c r="BF358" s="5"/>
      <c r="BH358" s="68" t="s">
        <v>138</v>
      </c>
      <c r="BI358" s="56">
        <f>AQ361*1</f>
        <v>0</v>
      </c>
      <c r="BJ358" s="56">
        <f t="shared" ref="BJ358:BJ359" si="51">BK358-BI358</f>
        <v>1</v>
      </c>
      <c r="BK358" s="240">
        <v>1</v>
      </c>
      <c r="BL358" s="240"/>
    </row>
    <row r="359" spans="1:245" ht="22.15" customHeight="1" x14ac:dyDescent="0.2">
      <c r="B359" s="172"/>
      <c r="C359" s="421" t="s">
        <v>62</v>
      </c>
      <c r="D359" s="435"/>
      <c r="E359" s="438"/>
      <c r="F359" s="360"/>
      <c r="G359" s="360"/>
      <c r="H359" s="360"/>
      <c r="I359" s="173">
        <v>2</v>
      </c>
      <c r="J359" s="142"/>
      <c r="K359" s="373"/>
      <c r="L359" s="373"/>
      <c r="M359" s="373"/>
      <c r="N359" s="373"/>
      <c r="O359" s="7"/>
      <c r="P359" s="351"/>
      <c r="Q359" s="354"/>
      <c r="R359" s="354"/>
      <c r="S359" s="7"/>
      <c r="T359" s="173">
        <v>2</v>
      </c>
      <c r="U359" s="142"/>
      <c r="V359" s="173">
        <v>2</v>
      </c>
      <c r="W359" s="146"/>
      <c r="X359" s="7"/>
      <c r="Y359" s="50" t="s">
        <v>95</v>
      </c>
      <c r="Z359" s="59"/>
      <c r="AA359" s="430"/>
      <c r="AB359" s="427"/>
      <c r="AC359" s="7"/>
      <c r="AD359" s="40" t="s">
        <v>66</v>
      </c>
      <c r="AE359" s="106">
        <v>2</v>
      </c>
      <c r="AF359" s="225"/>
      <c r="AG359" s="9" t="s">
        <v>79</v>
      </c>
      <c r="AH359" s="106">
        <v>9</v>
      </c>
      <c r="AI359" s="225"/>
      <c r="AJ359" s="394"/>
      <c r="AK359" s="397"/>
      <c r="AL359" s="390"/>
      <c r="AM359" s="6"/>
      <c r="AN359" s="386"/>
      <c r="AO359" s="6"/>
      <c r="AP359" s="49" t="s">
        <v>115</v>
      </c>
      <c r="AQ359" s="55">
        <f>AE358+AE359+AE360+AE361+AE362+AE363+AE364+AE365+AE366+AE367+AE368+AE369+AE370+AH358+AH359+AH360+AH361+AH362+AH363+AH364+AH365+AH366+AH367+AH368+AH369+AH370</f>
        <v>180</v>
      </c>
      <c r="AR359" s="6"/>
      <c r="AV359" s="6"/>
      <c r="AW359" s="93">
        <f t="shared" si="49"/>
        <v>0</v>
      </c>
      <c r="AX359" s="98">
        <f t="shared" si="50"/>
        <v>0</v>
      </c>
      <c r="AZ359" s="6"/>
      <c r="BA359" s="5"/>
      <c r="BB359" s="5"/>
      <c r="BC359" s="5"/>
      <c r="BD359" s="5"/>
      <c r="BE359" s="5"/>
      <c r="BF359" s="5"/>
      <c r="BH359" s="57" t="s">
        <v>140</v>
      </c>
      <c r="BI359" s="56">
        <f>AQ364*1</f>
        <v>0</v>
      </c>
      <c r="BJ359" s="56">
        <f t="shared" si="51"/>
        <v>1</v>
      </c>
      <c r="BK359" s="240">
        <v>1</v>
      </c>
      <c r="BL359" s="240"/>
    </row>
    <row r="360" spans="1:245" ht="22.15" customHeight="1" x14ac:dyDescent="0.2">
      <c r="B360" s="174"/>
      <c r="C360" s="421"/>
      <c r="D360" s="435"/>
      <c r="E360" s="438"/>
      <c r="F360" s="360"/>
      <c r="G360" s="360"/>
      <c r="H360" s="360"/>
      <c r="I360" s="173">
        <v>3</v>
      </c>
      <c r="J360" s="142"/>
      <c r="K360" s="373"/>
      <c r="L360" s="373"/>
      <c r="M360" s="373"/>
      <c r="N360" s="373"/>
      <c r="O360" s="7"/>
      <c r="P360" s="351"/>
      <c r="Q360" s="354"/>
      <c r="R360" s="354"/>
      <c r="S360" s="7"/>
      <c r="T360" s="173">
        <v>3</v>
      </c>
      <c r="U360" s="142"/>
      <c r="V360" s="173">
        <v>3</v>
      </c>
      <c r="W360" s="146"/>
      <c r="X360" s="7"/>
      <c r="Y360" s="63" t="s">
        <v>96</v>
      </c>
      <c r="Z360" s="61"/>
      <c r="AA360" s="423" t="s">
        <v>23</v>
      </c>
      <c r="AB360" s="417" t="s">
        <v>22</v>
      </c>
      <c r="AC360" s="7"/>
      <c r="AD360" s="41" t="s">
        <v>67</v>
      </c>
      <c r="AE360" s="226">
        <v>3</v>
      </c>
      <c r="AF360" s="224"/>
      <c r="AG360" s="38" t="s">
        <v>80</v>
      </c>
      <c r="AH360" s="226">
        <v>8</v>
      </c>
      <c r="AI360" s="224"/>
      <c r="AJ360" s="391" t="s">
        <v>108</v>
      </c>
      <c r="AK360" s="398" t="s">
        <v>24</v>
      </c>
      <c r="AL360" s="347" t="s">
        <v>25</v>
      </c>
      <c r="AM360" s="6"/>
      <c r="AN360" s="386"/>
      <c r="AO360" s="6"/>
      <c r="AP360" s="49" t="s">
        <v>116</v>
      </c>
      <c r="AQ360" s="55">
        <f>AW358+AW359+AW360+AW361+AW362+AW363+AW364+AW365+AW366+AW367+AW368+AW369+AW370+AX358+AX359+AX360+AX361+AX362+AX363+AX364+AX365+AX366+AX367+AX368+AX369+AX370</f>
        <v>0</v>
      </c>
      <c r="AR360" s="6"/>
      <c r="AV360" s="6"/>
      <c r="AW360" s="93">
        <f t="shared" si="49"/>
        <v>0</v>
      </c>
      <c r="AX360" s="98">
        <f t="shared" si="50"/>
        <v>0</v>
      </c>
      <c r="AZ360" s="6"/>
      <c r="BA360" s="5"/>
      <c r="BB360" s="5"/>
      <c r="BC360" s="5"/>
      <c r="BD360" s="5"/>
      <c r="BE360" s="5"/>
      <c r="BF360" s="5"/>
      <c r="BH360" s="58" t="s">
        <v>142</v>
      </c>
      <c r="BI360" s="56">
        <f>AQ367*1</f>
        <v>0</v>
      </c>
      <c r="BJ360" s="56">
        <f>BK360-BI360</f>
        <v>1</v>
      </c>
      <c r="BK360" s="240">
        <v>1</v>
      </c>
      <c r="BL360" s="240"/>
    </row>
    <row r="361" spans="1:245" ht="22.15" customHeight="1" x14ac:dyDescent="0.2">
      <c r="B361" s="174"/>
      <c r="C361" s="421"/>
      <c r="D361" s="435"/>
      <c r="E361" s="438"/>
      <c r="F361" s="360"/>
      <c r="G361" s="360"/>
      <c r="H361" s="360"/>
      <c r="I361" s="173">
        <v>4</v>
      </c>
      <c r="J361" s="142"/>
      <c r="K361" s="373"/>
      <c r="L361" s="373"/>
      <c r="M361" s="373"/>
      <c r="N361" s="373"/>
      <c r="O361" s="7"/>
      <c r="P361" s="351"/>
      <c r="Q361" s="354"/>
      <c r="R361" s="354"/>
      <c r="S361" s="7"/>
      <c r="T361" s="173">
        <v>4</v>
      </c>
      <c r="U361" s="142"/>
      <c r="V361" s="173">
        <v>4</v>
      </c>
      <c r="W361" s="146"/>
      <c r="X361" s="7"/>
      <c r="Y361" s="63" t="s">
        <v>97</v>
      </c>
      <c r="Z361" s="61"/>
      <c r="AA361" s="424"/>
      <c r="AB361" s="418"/>
      <c r="AC361" s="7"/>
      <c r="AD361" s="40" t="s">
        <v>68</v>
      </c>
      <c r="AE361" s="106">
        <v>4</v>
      </c>
      <c r="AF361" s="225"/>
      <c r="AG361" s="9" t="s">
        <v>83</v>
      </c>
      <c r="AH361" s="106">
        <v>9</v>
      </c>
      <c r="AI361" s="225"/>
      <c r="AJ361" s="400"/>
      <c r="AK361" s="401"/>
      <c r="AL361" s="395"/>
      <c r="AM361" s="6"/>
      <c r="AN361" s="386"/>
      <c r="AO361" s="6"/>
      <c r="AP361" s="49" t="s">
        <v>117</v>
      </c>
      <c r="AQ361" s="56">
        <f>AQ360*1/AQ359</f>
        <v>0</v>
      </c>
      <c r="AR361" s="6"/>
      <c r="AV361" s="6"/>
      <c r="AW361" s="93">
        <f t="shared" si="49"/>
        <v>0</v>
      </c>
      <c r="AX361" s="98">
        <f t="shared" si="50"/>
        <v>0</v>
      </c>
      <c r="AZ361" s="6"/>
      <c r="BA361" s="6"/>
      <c r="BB361" s="6"/>
      <c r="BC361" s="6"/>
      <c r="BD361" s="6"/>
      <c r="BE361" s="6"/>
      <c r="BF361" s="6"/>
    </row>
    <row r="362" spans="1:245" ht="22.15" customHeight="1" x14ac:dyDescent="0.2">
      <c r="B362" s="174"/>
      <c r="C362" s="421"/>
      <c r="D362" s="435"/>
      <c r="E362" s="438"/>
      <c r="F362" s="360"/>
      <c r="G362" s="360"/>
      <c r="H362" s="360"/>
      <c r="I362" s="173">
        <v>5</v>
      </c>
      <c r="J362" s="142"/>
      <c r="K362" s="374"/>
      <c r="L362" s="374"/>
      <c r="M362" s="374"/>
      <c r="N362" s="374"/>
      <c r="O362" s="7"/>
      <c r="P362" s="351"/>
      <c r="Q362" s="354"/>
      <c r="R362" s="354"/>
      <c r="S362" s="7"/>
      <c r="T362" s="173">
        <v>5</v>
      </c>
      <c r="U362" s="142"/>
      <c r="V362" s="173">
        <v>5</v>
      </c>
      <c r="W362" s="146"/>
      <c r="X362" s="7"/>
      <c r="Y362" s="50" t="s">
        <v>98</v>
      </c>
      <c r="Z362" s="60"/>
      <c r="AA362" s="428" t="s">
        <v>127</v>
      </c>
      <c r="AB362" s="425" t="s">
        <v>26</v>
      </c>
      <c r="AC362" s="7"/>
      <c r="AD362" s="41" t="s">
        <v>69</v>
      </c>
      <c r="AE362" s="226">
        <v>5</v>
      </c>
      <c r="AF362" s="224"/>
      <c r="AG362" s="38" t="s">
        <v>84</v>
      </c>
      <c r="AH362" s="226">
        <v>10</v>
      </c>
      <c r="AI362" s="224"/>
      <c r="AJ362" s="402" t="s">
        <v>109</v>
      </c>
      <c r="AK362" s="403" t="s">
        <v>27</v>
      </c>
      <c r="AL362" s="388" t="s">
        <v>28</v>
      </c>
      <c r="AM362" s="6"/>
      <c r="AN362" s="386"/>
      <c r="AO362" s="6"/>
      <c r="AP362" s="57" t="s">
        <v>118</v>
      </c>
      <c r="AQ362" s="55">
        <v>13</v>
      </c>
      <c r="AR362" s="6"/>
      <c r="AV362" s="6"/>
      <c r="AW362" s="93">
        <f t="shared" si="49"/>
        <v>0</v>
      </c>
      <c r="AX362" s="98">
        <f t="shared" si="50"/>
        <v>0</v>
      </c>
      <c r="AZ362" s="6"/>
      <c r="BA362" s="6"/>
      <c r="BB362" s="6"/>
      <c r="BC362" s="6"/>
      <c r="BD362" s="6"/>
      <c r="BE362" s="6"/>
      <c r="BF362" s="6"/>
    </row>
    <row r="363" spans="1:245" ht="22.15" customHeight="1" x14ac:dyDescent="0.2">
      <c r="B363" s="174"/>
      <c r="C363" s="421"/>
      <c r="D363" s="435"/>
      <c r="E363" s="438"/>
      <c r="F363" s="360"/>
      <c r="G363" s="360"/>
      <c r="H363" s="360"/>
      <c r="I363" s="173">
        <v>6</v>
      </c>
      <c r="J363" s="142"/>
      <c r="K363" s="374"/>
      <c r="L363" s="374"/>
      <c r="M363" s="374"/>
      <c r="N363" s="374"/>
      <c r="O363" s="7"/>
      <c r="P363" s="351"/>
      <c r="Q363" s="354"/>
      <c r="R363" s="354"/>
      <c r="S363" s="7"/>
      <c r="T363" s="173">
        <v>6</v>
      </c>
      <c r="U363" s="142"/>
      <c r="V363" s="173">
        <v>6</v>
      </c>
      <c r="W363" s="146"/>
      <c r="X363" s="7"/>
      <c r="Y363" s="50" t="s">
        <v>99</v>
      </c>
      <c r="Z363" s="60"/>
      <c r="AA363" s="429"/>
      <c r="AB363" s="426"/>
      <c r="AC363" s="7"/>
      <c r="AD363" s="40" t="s">
        <v>70</v>
      </c>
      <c r="AE363" s="106">
        <v>6</v>
      </c>
      <c r="AF363" s="225"/>
      <c r="AG363" s="26" t="s">
        <v>85</v>
      </c>
      <c r="AH363" s="106">
        <v>10</v>
      </c>
      <c r="AI363" s="225"/>
      <c r="AJ363" s="393"/>
      <c r="AK363" s="396"/>
      <c r="AL363" s="389"/>
      <c r="AM363" s="6"/>
      <c r="AN363" s="386"/>
      <c r="AO363" s="6"/>
      <c r="AP363" s="57" t="s">
        <v>120</v>
      </c>
      <c r="AQ363" s="55">
        <f>AA357*1</f>
        <v>0</v>
      </c>
      <c r="AR363" s="6"/>
      <c r="AV363" s="6"/>
      <c r="AW363" s="93">
        <f t="shared" si="49"/>
        <v>0</v>
      </c>
      <c r="AX363" s="98">
        <f t="shared" si="50"/>
        <v>0</v>
      </c>
      <c r="AZ363" s="6"/>
      <c r="BA363" s="6"/>
      <c r="BB363" s="6"/>
      <c r="BC363" s="6"/>
      <c r="BD363" s="6"/>
      <c r="BE363" s="6"/>
      <c r="BF363" s="6"/>
    </row>
    <row r="364" spans="1:245" ht="22.15" customHeight="1" x14ac:dyDescent="0.2">
      <c r="B364" s="174"/>
      <c r="C364" s="421"/>
      <c r="D364" s="435"/>
      <c r="E364" s="438"/>
      <c r="F364" s="360"/>
      <c r="G364" s="360"/>
      <c r="H364" s="360"/>
      <c r="I364" s="173">
        <v>7</v>
      </c>
      <c r="J364" s="142"/>
      <c r="K364" s="374"/>
      <c r="L364" s="374"/>
      <c r="M364" s="374"/>
      <c r="N364" s="374"/>
      <c r="O364" s="7"/>
      <c r="P364" s="441"/>
      <c r="Q364" s="443"/>
      <c r="R364" s="443"/>
      <c r="S364" s="7"/>
      <c r="T364" s="173">
        <v>7</v>
      </c>
      <c r="U364" s="142"/>
      <c r="V364" s="173">
        <v>7</v>
      </c>
      <c r="W364" s="146"/>
      <c r="X364" s="7"/>
      <c r="Y364" s="51" t="s">
        <v>122</v>
      </c>
      <c r="Z364" s="60"/>
      <c r="AA364" s="430"/>
      <c r="AB364" s="427"/>
      <c r="AC364" s="7"/>
      <c r="AD364" s="47" t="s">
        <v>71</v>
      </c>
      <c r="AE364" s="226">
        <v>7</v>
      </c>
      <c r="AF364" s="227"/>
      <c r="AG364" s="48" t="s">
        <v>86</v>
      </c>
      <c r="AH364" s="226">
        <v>10</v>
      </c>
      <c r="AI364" s="227"/>
      <c r="AJ364" s="394"/>
      <c r="AK364" s="397"/>
      <c r="AL364" s="390"/>
      <c r="AM364" s="6"/>
      <c r="AN364" s="386"/>
      <c r="AO364" s="6"/>
      <c r="AP364" s="57" t="s">
        <v>121</v>
      </c>
      <c r="AQ364" s="56">
        <f>AQ363*1/AQ362</f>
        <v>0</v>
      </c>
      <c r="AR364" s="6"/>
      <c r="AV364" s="6"/>
      <c r="AW364" s="93">
        <f t="shared" si="49"/>
        <v>0</v>
      </c>
      <c r="AX364" s="98">
        <f t="shared" si="50"/>
        <v>0</v>
      </c>
      <c r="AZ364" s="6"/>
      <c r="BA364" s="6"/>
      <c r="BB364" s="6"/>
      <c r="BC364" s="6"/>
      <c r="BD364" s="6"/>
      <c r="BE364" s="6"/>
      <c r="BF364" s="6"/>
    </row>
    <row r="365" spans="1:245" ht="22.15" customHeight="1" x14ac:dyDescent="0.2">
      <c r="B365" s="174"/>
      <c r="C365" s="421"/>
      <c r="D365" s="435"/>
      <c r="E365" s="438"/>
      <c r="F365" s="360"/>
      <c r="G365" s="360"/>
      <c r="H365" s="360"/>
      <c r="I365" s="173">
        <v>8</v>
      </c>
      <c r="J365" s="142"/>
      <c r="K365" s="374"/>
      <c r="L365" s="374"/>
      <c r="M365" s="374"/>
      <c r="N365" s="374"/>
      <c r="O365" s="7"/>
      <c r="P365" s="350" t="s">
        <v>82</v>
      </c>
      <c r="Q365" s="353"/>
      <c r="R365" s="353"/>
      <c r="S365" s="7"/>
      <c r="T365" s="173">
        <v>8</v>
      </c>
      <c r="U365" s="142"/>
      <c r="V365" s="173">
        <v>8</v>
      </c>
      <c r="W365" s="147"/>
      <c r="X365" s="7"/>
      <c r="Y365" s="63" t="s">
        <v>123</v>
      </c>
      <c r="Z365" s="61"/>
      <c r="AA365" s="447" t="s">
        <v>128</v>
      </c>
      <c r="AB365" s="446" t="s">
        <v>29</v>
      </c>
      <c r="AC365" s="7"/>
      <c r="AD365" s="40" t="s">
        <v>72</v>
      </c>
      <c r="AE365" s="106">
        <v>7</v>
      </c>
      <c r="AF365" s="225"/>
      <c r="AG365" s="26" t="s">
        <v>87</v>
      </c>
      <c r="AH365" s="106">
        <v>7</v>
      </c>
      <c r="AI365" s="225"/>
      <c r="AJ365" s="391" t="s">
        <v>110</v>
      </c>
      <c r="AK365" s="398" t="s">
        <v>30</v>
      </c>
      <c r="AL365" s="347" t="s">
        <v>31</v>
      </c>
      <c r="AM365" s="6"/>
      <c r="AN365" s="386"/>
      <c r="AO365" s="6"/>
      <c r="AP365" s="58" t="s">
        <v>113</v>
      </c>
      <c r="AQ365" s="244">
        <f>AQ359*13</f>
        <v>2340</v>
      </c>
      <c r="AR365" s="6"/>
      <c r="AV365" s="6"/>
      <c r="AW365" s="93">
        <f t="shared" si="49"/>
        <v>0</v>
      </c>
      <c r="AX365" s="98">
        <f t="shared" si="50"/>
        <v>0</v>
      </c>
      <c r="AZ365" s="6"/>
      <c r="BA365" s="6"/>
      <c r="BB365" s="6"/>
      <c r="BC365" s="6"/>
      <c r="BD365" s="6"/>
      <c r="BE365" s="6"/>
      <c r="BF365" s="6"/>
    </row>
    <row r="366" spans="1:245" ht="22.15" customHeight="1" x14ac:dyDescent="0.2">
      <c r="B366" s="174"/>
      <c r="C366" s="421"/>
      <c r="D366" s="435"/>
      <c r="E366" s="438"/>
      <c r="F366" s="360"/>
      <c r="G366" s="360"/>
      <c r="H366" s="360"/>
      <c r="I366" s="173">
        <v>9</v>
      </c>
      <c r="J366" s="142"/>
      <c r="K366" s="374"/>
      <c r="L366" s="374"/>
      <c r="M366" s="374"/>
      <c r="N366" s="374"/>
      <c r="O366" s="7"/>
      <c r="P366" s="351"/>
      <c r="Q366" s="354"/>
      <c r="R366" s="354"/>
      <c r="S366" s="7"/>
      <c r="T366" s="173">
        <v>9</v>
      </c>
      <c r="U366" s="142"/>
      <c r="V366" s="173">
        <v>9</v>
      </c>
      <c r="W366" s="147"/>
      <c r="X366" s="7"/>
      <c r="Y366" s="63" t="s">
        <v>100</v>
      </c>
      <c r="Z366" s="61"/>
      <c r="AA366" s="424"/>
      <c r="AB366" s="418"/>
      <c r="AC366" s="7"/>
      <c r="AD366" s="41" t="s">
        <v>73</v>
      </c>
      <c r="AE366" s="226">
        <v>8</v>
      </c>
      <c r="AF366" s="224"/>
      <c r="AG366" s="38" t="s">
        <v>88</v>
      </c>
      <c r="AH366" s="226">
        <v>5</v>
      </c>
      <c r="AI366" s="224"/>
      <c r="AJ366" s="400"/>
      <c r="AK366" s="401"/>
      <c r="AL366" s="395"/>
      <c r="AM366" s="6"/>
      <c r="AN366" s="386"/>
      <c r="AO366" s="6"/>
      <c r="AP366" s="58" t="s">
        <v>114</v>
      </c>
      <c r="AQ366" s="244">
        <f>AQ360*AA357</f>
        <v>0</v>
      </c>
      <c r="AR366" s="6"/>
      <c r="AV366" s="6"/>
      <c r="AW366" s="93">
        <f t="shared" si="49"/>
        <v>0</v>
      </c>
      <c r="AX366" s="98">
        <f t="shared" si="50"/>
        <v>0</v>
      </c>
      <c r="AZ366" s="6"/>
      <c r="BA366" s="6"/>
      <c r="BB366" s="6"/>
      <c r="BC366" s="6"/>
      <c r="BD366" s="6"/>
      <c r="BE366" s="6"/>
      <c r="BF366" s="6"/>
    </row>
    <row r="367" spans="1:245" ht="22.15" customHeight="1" thickBot="1" x14ac:dyDescent="0.25">
      <c r="B367" s="174"/>
      <c r="C367" s="421"/>
      <c r="D367" s="435"/>
      <c r="E367" s="438"/>
      <c r="F367" s="360"/>
      <c r="G367" s="360"/>
      <c r="H367" s="360"/>
      <c r="I367" s="173">
        <v>10</v>
      </c>
      <c r="J367" s="142"/>
      <c r="K367" s="374"/>
      <c r="L367" s="374"/>
      <c r="M367" s="374"/>
      <c r="N367" s="374"/>
      <c r="O367" s="7"/>
      <c r="P367" s="351"/>
      <c r="Q367" s="354"/>
      <c r="R367" s="354"/>
      <c r="S367" s="7"/>
      <c r="T367" s="173">
        <v>10</v>
      </c>
      <c r="U367" s="142"/>
      <c r="V367" s="173">
        <v>10</v>
      </c>
      <c r="W367" s="147"/>
      <c r="X367" s="7"/>
      <c r="Y367" s="50" t="s">
        <v>101</v>
      </c>
      <c r="Z367" s="60"/>
      <c r="AA367" s="428" t="s">
        <v>129</v>
      </c>
      <c r="AB367" s="425" t="s">
        <v>32</v>
      </c>
      <c r="AC367" s="7"/>
      <c r="AD367" s="40" t="s">
        <v>74</v>
      </c>
      <c r="AE367" s="106">
        <v>8</v>
      </c>
      <c r="AF367" s="225"/>
      <c r="AG367" s="26" t="s">
        <v>89</v>
      </c>
      <c r="AH367" s="106">
        <v>7</v>
      </c>
      <c r="AI367" s="225"/>
      <c r="AJ367" s="393" t="s">
        <v>111</v>
      </c>
      <c r="AK367" s="396" t="s">
        <v>33</v>
      </c>
      <c r="AL367" s="389" t="s">
        <v>34</v>
      </c>
      <c r="AM367" s="6"/>
      <c r="AN367" s="386"/>
      <c r="AO367" s="6"/>
      <c r="AP367" s="237" t="s">
        <v>119</v>
      </c>
      <c r="AQ367" s="238">
        <f>AQ366*1/AQ365</f>
        <v>0</v>
      </c>
      <c r="AR367" s="6"/>
      <c r="AV367" s="6"/>
      <c r="AW367" s="93">
        <f t="shared" si="49"/>
        <v>0</v>
      </c>
      <c r="AX367" s="98">
        <f t="shared" si="50"/>
        <v>0</v>
      </c>
      <c r="AZ367" s="6"/>
      <c r="BA367" s="6"/>
      <c r="BB367" s="6"/>
      <c r="BC367" s="6"/>
      <c r="BD367" s="6"/>
      <c r="BE367" s="6"/>
      <c r="BF367" s="6"/>
    </row>
    <row r="368" spans="1:245" ht="22.15" customHeight="1" x14ac:dyDescent="0.2">
      <c r="B368" s="174"/>
      <c r="C368" s="421"/>
      <c r="D368" s="435"/>
      <c r="E368" s="438"/>
      <c r="F368" s="360"/>
      <c r="G368" s="360"/>
      <c r="H368" s="360"/>
      <c r="I368" s="173">
        <v>11</v>
      </c>
      <c r="J368" s="142"/>
      <c r="K368" s="374"/>
      <c r="L368" s="374"/>
      <c r="M368" s="374"/>
      <c r="N368" s="374"/>
      <c r="O368" s="7"/>
      <c r="P368" s="351"/>
      <c r="Q368" s="354"/>
      <c r="R368" s="354"/>
      <c r="S368" s="7"/>
      <c r="T368" s="173">
        <v>11</v>
      </c>
      <c r="U368" s="142"/>
      <c r="V368" s="173">
        <v>11</v>
      </c>
      <c r="W368" s="147"/>
      <c r="X368" s="7"/>
      <c r="Y368" s="50" t="s">
        <v>102</v>
      </c>
      <c r="Z368" s="60"/>
      <c r="AA368" s="430"/>
      <c r="AB368" s="427"/>
      <c r="AC368" s="7"/>
      <c r="AD368" s="42" t="s">
        <v>75</v>
      </c>
      <c r="AE368" s="226">
        <v>9</v>
      </c>
      <c r="AF368" s="228"/>
      <c r="AG368" s="38" t="s">
        <v>90</v>
      </c>
      <c r="AH368" s="226">
        <v>6</v>
      </c>
      <c r="AI368" s="228"/>
      <c r="AJ368" s="394"/>
      <c r="AK368" s="397"/>
      <c r="AL368" s="390"/>
      <c r="AM368" s="6"/>
      <c r="AN368" s="386"/>
      <c r="AO368" s="6"/>
      <c r="AP368" s="2"/>
      <c r="AQ368" s="6"/>
      <c r="AR368" s="6"/>
      <c r="AV368" s="6"/>
      <c r="AW368" s="93">
        <f t="shared" si="49"/>
        <v>0</v>
      </c>
      <c r="AX368" s="98">
        <f t="shared" si="50"/>
        <v>0</v>
      </c>
      <c r="AZ368" s="6"/>
      <c r="BA368" s="6"/>
      <c r="BB368" s="6"/>
      <c r="BC368" s="6"/>
      <c r="BD368" s="6"/>
      <c r="BE368" s="6"/>
      <c r="BF368" s="6"/>
    </row>
    <row r="369" spans="1:245" ht="22.15" customHeight="1" x14ac:dyDescent="0.2">
      <c r="B369" s="174"/>
      <c r="C369" s="421"/>
      <c r="D369" s="435"/>
      <c r="E369" s="438"/>
      <c r="F369" s="360"/>
      <c r="G369" s="360"/>
      <c r="H369" s="360"/>
      <c r="I369" s="173">
        <v>12</v>
      </c>
      <c r="J369" s="142"/>
      <c r="K369" s="374"/>
      <c r="L369" s="374"/>
      <c r="M369" s="374"/>
      <c r="N369" s="374"/>
      <c r="O369" s="7"/>
      <c r="P369" s="351"/>
      <c r="Q369" s="354"/>
      <c r="R369" s="354"/>
      <c r="S369" s="7"/>
      <c r="T369" s="173">
        <v>12</v>
      </c>
      <c r="U369" s="142"/>
      <c r="V369" s="173">
        <v>12</v>
      </c>
      <c r="W369" s="147"/>
      <c r="X369" s="7"/>
      <c r="Y369" s="63" t="s">
        <v>103</v>
      </c>
      <c r="Z369" s="66"/>
      <c r="AA369" s="432" t="s">
        <v>130</v>
      </c>
      <c r="AB369" s="417" t="s">
        <v>35</v>
      </c>
      <c r="AC369" s="7"/>
      <c r="AD369" s="43" t="s">
        <v>76</v>
      </c>
      <c r="AE369" s="106">
        <v>8</v>
      </c>
      <c r="AF369" s="225"/>
      <c r="AG369" s="26" t="s">
        <v>91</v>
      </c>
      <c r="AH369" s="106">
        <v>9</v>
      </c>
      <c r="AI369" s="225"/>
      <c r="AJ369" s="391" t="s">
        <v>112</v>
      </c>
      <c r="AK369" s="398" t="s">
        <v>36</v>
      </c>
      <c r="AL369" s="347" t="s">
        <v>37</v>
      </c>
      <c r="AM369" s="6"/>
      <c r="AN369" s="386"/>
      <c r="AO369" s="6"/>
      <c r="AP369" s="2"/>
      <c r="AQ369" s="6"/>
      <c r="AR369" s="6"/>
      <c r="AV369" s="6"/>
      <c r="AW369" s="93">
        <f t="shared" si="49"/>
        <v>0</v>
      </c>
      <c r="AX369" s="98">
        <f t="shared" si="50"/>
        <v>0</v>
      </c>
      <c r="AZ369" s="6"/>
      <c r="BA369" s="6"/>
      <c r="BB369" s="6"/>
      <c r="BC369" s="6"/>
      <c r="BD369" s="6"/>
      <c r="BE369" s="6"/>
      <c r="BF369" s="6"/>
    </row>
    <row r="370" spans="1:245" ht="22.15" customHeight="1" thickBot="1" x14ac:dyDescent="0.25">
      <c r="B370" s="175"/>
      <c r="C370" s="422"/>
      <c r="D370" s="436"/>
      <c r="E370" s="439"/>
      <c r="F370" s="361"/>
      <c r="G370" s="361"/>
      <c r="H370" s="361"/>
      <c r="I370" s="176">
        <v>13</v>
      </c>
      <c r="J370" s="143"/>
      <c r="K370" s="375"/>
      <c r="L370" s="375"/>
      <c r="M370" s="375"/>
      <c r="N370" s="375"/>
      <c r="O370" s="7"/>
      <c r="P370" s="352"/>
      <c r="Q370" s="355"/>
      <c r="R370" s="355"/>
      <c r="S370" s="7"/>
      <c r="T370" s="176">
        <v>13</v>
      </c>
      <c r="U370" s="143"/>
      <c r="V370" s="176">
        <v>13</v>
      </c>
      <c r="W370" s="148"/>
      <c r="X370" s="7"/>
      <c r="Y370" s="64" t="s">
        <v>104</v>
      </c>
      <c r="Z370" s="67"/>
      <c r="AA370" s="433"/>
      <c r="AB370" s="431"/>
      <c r="AC370" s="7"/>
      <c r="AD370" s="44" t="s">
        <v>77</v>
      </c>
      <c r="AE370" s="229">
        <v>5</v>
      </c>
      <c r="AF370" s="230"/>
      <c r="AG370" s="25" t="s">
        <v>92</v>
      </c>
      <c r="AH370" s="229">
        <v>10</v>
      </c>
      <c r="AI370" s="230"/>
      <c r="AJ370" s="392"/>
      <c r="AK370" s="399"/>
      <c r="AL370" s="348"/>
      <c r="AM370" s="6"/>
      <c r="AN370" s="387"/>
      <c r="AO370" s="6"/>
      <c r="AP370" s="2"/>
      <c r="AQ370" s="6"/>
      <c r="AR370" s="6"/>
      <c r="AV370" s="6"/>
      <c r="AW370" s="93">
        <f t="shared" si="49"/>
        <v>0</v>
      </c>
      <c r="AX370" s="98">
        <f t="shared" si="50"/>
        <v>0</v>
      </c>
      <c r="AZ370" s="6"/>
      <c r="BA370" s="6"/>
      <c r="BB370" s="6"/>
      <c r="BC370" s="6"/>
      <c r="BD370" s="6"/>
      <c r="BE370" s="6"/>
      <c r="BF370" s="6"/>
    </row>
    <row r="371" spans="1:245" s="18" customFormat="1" ht="5.0999999999999996" customHeight="1" thickBot="1" x14ac:dyDescent="0.25">
      <c r="A371" s="12"/>
      <c r="B371" s="35"/>
      <c r="C371" s="177"/>
      <c r="D371" s="135"/>
      <c r="E371" s="137"/>
      <c r="F371" s="23"/>
      <c r="G371" s="23"/>
      <c r="H371" s="23"/>
      <c r="I371" s="178"/>
      <c r="J371" s="23"/>
      <c r="K371" s="11"/>
      <c r="L371" s="11"/>
      <c r="M371" s="11"/>
      <c r="N371" s="11"/>
      <c r="O371" s="7"/>
      <c r="P371" s="193"/>
      <c r="Q371" s="23"/>
      <c r="R371" s="23"/>
      <c r="S371" s="7"/>
      <c r="T371" s="178"/>
      <c r="U371" s="23"/>
      <c r="V371" s="178"/>
      <c r="W371" s="23"/>
      <c r="X371" s="7"/>
      <c r="Y371" s="13"/>
      <c r="Z371" s="34"/>
      <c r="AA371" s="15"/>
      <c r="AB371" s="14"/>
      <c r="AC371" s="7"/>
      <c r="AD371" s="10"/>
      <c r="AE371" s="210"/>
      <c r="AF371" s="211"/>
      <c r="AG371" s="10"/>
      <c r="AH371" s="210"/>
      <c r="AI371" s="211"/>
      <c r="AJ371" s="16"/>
      <c r="AK371" s="7"/>
      <c r="AL371" s="17"/>
      <c r="AM371" s="10"/>
      <c r="AN371" s="35"/>
      <c r="AO371" s="10"/>
      <c r="AQ371" s="243"/>
      <c r="AR371" s="10"/>
      <c r="AT371" s="24"/>
      <c r="AU371" s="78"/>
      <c r="AV371" s="10"/>
      <c r="AW371" s="93"/>
      <c r="AX371" s="95"/>
      <c r="AZ371" s="10"/>
      <c r="BA371" s="10"/>
      <c r="BB371" s="10"/>
      <c r="BC371" s="10"/>
      <c r="BD371" s="10"/>
      <c r="BE371" s="10"/>
      <c r="BF371" s="10"/>
      <c r="BH371" s="209"/>
    </row>
    <row r="372" spans="1:245" ht="39.950000000000003" customHeight="1" thickBot="1" x14ac:dyDescent="0.25">
      <c r="B372" s="165"/>
      <c r="C372" s="166"/>
      <c r="D372" s="465" t="s">
        <v>0</v>
      </c>
      <c r="E372" s="376" t="s">
        <v>11</v>
      </c>
      <c r="F372" s="467" t="s">
        <v>12</v>
      </c>
      <c r="G372" s="467" t="s">
        <v>10</v>
      </c>
      <c r="H372" s="467" t="s">
        <v>15</v>
      </c>
      <c r="I372" s="469" t="s">
        <v>178</v>
      </c>
      <c r="J372" s="470"/>
      <c r="K372" s="376" t="s">
        <v>2</v>
      </c>
      <c r="L372" s="376" t="s">
        <v>3</v>
      </c>
      <c r="M372" s="376" t="s">
        <v>4</v>
      </c>
      <c r="N372" s="376" t="s">
        <v>5</v>
      </c>
      <c r="O372" s="7"/>
      <c r="P372" s="376" t="s">
        <v>1</v>
      </c>
      <c r="Q372" s="368" t="s">
        <v>8</v>
      </c>
      <c r="R372" s="370" t="s">
        <v>9</v>
      </c>
      <c r="T372" s="364" t="s">
        <v>14</v>
      </c>
      <c r="U372" s="365"/>
      <c r="V372" s="378" t="s">
        <v>13</v>
      </c>
      <c r="W372" s="379"/>
      <c r="Y372" s="231" t="s">
        <v>106</v>
      </c>
      <c r="Z372" s="33"/>
      <c r="AA372" s="232" t="s">
        <v>17</v>
      </c>
      <c r="AB372" s="419" t="s">
        <v>6</v>
      </c>
      <c r="AD372" s="215" t="s">
        <v>124</v>
      </c>
      <c r="AE372" s="216"/>
      <c r="AF372" s="217"/>
      <c r="AG372" s="216"/>
      <c r="AH372" s="216"/>
      <c r="AI372" s="217"/>
      <c r="AJ372" s="216"/>
      <c r="AK372" s="216"/>
      <c r="AL372" s="218"/>
      <c r="AM372" s="2"/>
      <c r="AN372" s="62" t="s">
        <v>182</v>
      </c>
      <c r="AO372" s="2"/>
      <c r="AP372" s="508" t="s">
        <v>183</v>
      </c>
      <c r="AQ372" s="509"/>
      <c r="AR372" s="2"/>
      <c r="AV372" s="2"/>
      <c r="AW372" s="99"/>
      <c r="AX372" s="97"/>
      <c r="AZ372" s="2"/>
      <c r="BA372" s="2"/>
      <c r="BB372" s="2"/>
      <c r="BC372" s="2"/>
      <c r="BD372" s="2"/>
      <c r="BE372" s="2"/>
      <c r="BF372" s="2"/>
      <c r="IK372" s="2"/>
    </row>
    <row r="373" spans="1:245" ht="20.100000000000001" customHeight="1" thickBot="1" x14ac:dyDescent="0.25">
      <c r="B373" s="168"/>
      <c r="C373" s="169"/>
      <c r="D373" s="466"/>
      <c r="E373" s="377"/>
      <c r="F373" s="468"/>
      <c r="G373" s="468"/>
      <c r="H373" s="468"/>
      <c r="I373" s="471"/>
      <c r="J373" s="472"/>
      <c r="K373" s="377"/>
      <c r="L373" s="377"/>
      <c r="M373" s="377"/>
      <c r="N373" s="377"/>
      <c r="P373" s="377"/>
      <c r="Q373" s="369"/>
      <c r="R373" s="371"/>
      <c r="S373" s="46"/>
      <c r="T373" s="366"/>
      <c r="U373" s="367"/>
      <c r="V373" s="380"/>
      <c r="W373" s="381"/>
      <c r="X373" s="46"/>
      <c r="Y373" s="37" t="s">
        <v>105</v>
      </c>
      <c r="Z373" s="102"/>
      <c r="AA373" s="8">
        <f>SUM(Z374:Z386)</f>
        <v>0</v>
      </c>
      <c r="AB373" s="420"/>
      <c r="AC373" s="46"/>
      <c r="AD373" s="221" t="s">
        <v>131</v>
      </c>
      <c r="AE373" s="53"/>
      <c r="AF373" s="54"/>
      <c r="AG373" s="53"/>
      <c r="AH373" s="53"/>
      <c r="AI373" s="54"/>
      <c r="AJ373" s="222" t="s">
        <v>17</v>
      </c>
      <c r="AK373" s="196" t="s">
        <v>125</v>
      </c>
      <c r="AL373" s="156" t="s">
        <v>93</v>
      </c>
      <c r="AM373" s="2"/>
      <c r="AN373" s="382"/>
      <c r="AO373" s="2"/>
      <c r="AP373" s="69" t="s">
        <v>136</v>
      </c>
      <c r="AQ373" s="70">
        <v>24</v>
      </c>
      <c r="AR373" s="2"/>
      <c r="AV373" s="2"/>
      <c r="AW373" s="93"/>
      <c r="AX373" s="93"/>
      <c r="AZ373" s="2"/>
      <c r="BA373" s="2"/>
      <c r="BB373" s="2"/>
      <c r="BC373" s="2"/>
      <c r="BD373" s="2"/>
      <c r="BE373" s="2"/>
      <c r="BF373" s="2"/>
      <c r="IK373" s="2"/>
    </row>
    <row r="374" spans="1:245" ht="22.15" customHeight="1" x14ac:dyDescent="0.2">
      <c r="B374" s="91"/>
      <c r="C374" s="179"/>
      <c r="D374" s="450"/>
      <c r="E374" s="453"/>
      <c r="F374" s="413"/>
      <c r="G374" s="413"/>
      <c r="H374" s="413"/>
      <c r="I374" s="180">
        <v>1</v>
      </c>
      <c r="J374" s="138"/>
      <c r="K374" s="459"/>
      <c r="L374" s="459"/>
      <c r="M374" s="459"/>
      <c r="N374" s="459"/>
      <c r="O374" s="46"/>
      <c r="P374" s="410" t="s">
        <v>81</v>
      </c>
      <c r="Q374" s="456"/>
      <c r="R374" s="456"/>
      <c r="S374" s="7"/>
      <c r="T374" s="180">
        <v>1</v>
      </c>
      <c r="U374" s="138"/>
      <c r="V374" s="180">
        <v>1</v>
      </c>
      <c r="W374" s="149"/>
      <c r="X374" s="7"/>
      <c r="Y374" s="31" t="s">
        <v>94</v>
      </c>
      <c r="Z374" s="65"/>
      <c r="AA374" s="445" t="s">
        <v>20</v>
      </c>
      <c r="AB374" s="444" t="s">
        <v>19</v>
      </c>
      <c r="AC374" s="7"/>
      <c r="AD374" s="52" t="s">
        <v>160</v>
      </c>
      <c r="AE374" s="223">
        <v>1</v>
      </c>
      <c r="AF374" s="224"/>
      <c r="AG374" s="39" t="s">
        <v>78</v>
      </c>
      <c r="AH374" s="223">
        <v>7</v>
      </c>
      <c r="AI374" s="224"/>
      <c r="AJ374" s="393" t="s">
        <v>107</v>
      </c>
      <c r="AK374" s="396" t="s">
        <v>21</v>
      </c>
      <c r="AL374" s="389" t="s">
        <v>39</v>
      </c>
      <c r="AM374" s="6"/>
      <c r="AN374" s="383"/>
      <c r="AO374" s="6"/>
      <c r="AP374" s="49" t="s">
        <v>135</v>
      </c>
      <c r="AQ374" s="55">
        <v>26</v>
      </c>
      <c r="AR374" s="6"/>
      <c r="AV374" s="6"/>
      <c r="AW374" s="93">
        <f t="shared" ref="AW374:AW386" si="52">AE374*AF374</f>
        <v>0</v>
      </c>
      <c r="AX374" s="98">
        <f t="shared" ref="AX374:AX386" si="53">AH374*AI374</f>
        <v>0</v>
      </c>
      <c r="AZ374" s="6"/>
      <c r="BA374" s="5"/>
      <c r="BB374" s="5"/>
      <c r="BC374" s="5"/>
      <c r="BD374" s="5"/>
      <c r="BE374" s="5"/>
      <c r="BF374" s="5"/>
      <c r="BH374" s="68" t="s">
        <v>138</v>
      </c>
      <c r="BI374" s="56">
        <f>AQ377*1</f>
        <v>0</v>
      </c>
      <c r="BJ374" s="56">
        <f t="shared" ref="BJ374:BJ375" si="54">BK374-BI374</f>
        <v>1</v>
      </c>
      <c r="BK374" s="240">
        <v>1</v>
      </c>
      <c r="BL374" s="240"/>
    </row>
    <row r="375" spans="1:245" ht="22.15" customHeight="1" x14ac:dyDescent="0.2">
      <c r="B375" s="181"/>
      <c r="C375" s="448" t="s">
        <v>63</v>
      </c>
      <c r="D375" s="451"/>
      <c r="E375" s="454"/>
      <c r="F375" s="357"/>
      <c r="G375" s="357"/>
      <c r="H375" s="357"/>
      <c r="I375" s="130">
        <v>2</v>
      </c>
      <c r="J375" s="129"/>
      <c r="K375" s="460"/>
      <c r="L375" s="460"/>
      <c r="M375" s="460"/>
      <c r="N375" s="460"/>
      <c r="O375" s="7"/>
      <c r="P375" s="411"/>
      <c r="Q375" s="457"/>
      <c r="R375" s="457"/>
      <c r="S375" s="7"/>
      <c r="T375" s="130">
        <v>2</v>
      </c>
      <c r="U375" s="129"/>
      <c r="V375" s="130">
        <v>2</v>
      </c>
      <c r="W375" s="150"/>
      <c r="X375" s="7"/>
      <c r="Y375" s="50" t="s">
        <v>95</v>
      </c>
      <c r="Z375" s="59"/>
      <c r="AA375" s="430"/>
      <c r="AB375" s="427"/>
      <c r="AC375" s="7"/>
      <c r="AD375" s="40" t="s">
        <v>66</v>
      </c>
      <c r="AE375" s="106">
        <v>2</v>
      </c>
      <c r="AF375" s="225"/>
      <c r="AG375" s="9" t="s">
        <v>79</v>
      </c>
      <c r="AH375" s="106">
        <v>9</v>
      </c>
      <c r="AI375" s="225"/>
      <c r="AJ375" s="394"/>
      <c r="AK375" s="397"/>
      <c r="AL375" s="390"/>
      <c r="AM375" s="6"/>
      <c r="AN375" s="383"/>
      <c r="AO375" s="6"/>
      <c r="AP375" s="49" t="s">
        <v>115</v>
      </c>
      <c r="AQ375" s="55">
        <f>AE374+AE375+AE376+AE377+AE378+AE379+AE380+AE381+AE382+AE383+AE384+AE385+AE386+AH374+AH375+AH376+AH377+AH378+AH379+AH380+AH381+AH382+AH383+AH384+AH385+AH386</f>
        <v>180</v>
      </c>
      <c r="AR375" s="6"/>
      <c r="AV375" s="6"/>
      <c r="AW375" s="93">
        <f t="shared" si="52"/>
        <v>0</v>
      </c>
      <c r="AX375" s="98">
        <f t="shared" si="53"/>
        <v>0</v>
      </c>
      <c r="AZ375" s="6"/>
      <c r="BA375" s="5"/>
      <c r="BB375" s="5"/>
      <c r="BC375" s="5"/>
      <c r="BD375" s="5"/>
      <c r="BE375" s="5"/>
      <c r="BF375" s="5"/>
      <c r="BH375" s="57" t="s">
        <v>140</v>
      </c>
      <c r="BI375" s="56">
        <f>AQ380*1</f>
        <v>0</v>
      </c>
      <c r="BJ375" s="56">
        <f t="shared" si="54"/>
        <v>1</v>
      </c>
      <c r="BK375" s="240">
        <v>1</v>
      </c>
      <c r="BL375" s="240"/>
    </row>
    <row r="376" spans="1:245" ht="22.15" customHeight="1" x14ac:dyDescent="0.2">
      <c r="B376" s="182"/>
      <c r="C376" s="448"/>
      <c r="D376" s="451"/>
      <c r="E376" s="454"/>
      <c r="F376" s="357"/>
      <c r="G376" s="357"/>
      <c r="H376" s="357"/>
      <c r="I376" s="130">
        <v>3</v>
      </c>
      <c r="J376" s="129"/>
      <c r="K376" s="460"/>
      <c r="L376" s="460"/>
      <c r="M376" s="460"/>
      <c r="N376" s="460"/>
      <c r="O376" s="7"/>
      <c r="P376" s="411"/>
      <c r="Q376" s="457"/>
      <c r="R376" s="457"/>
      <c r="S376" s="7"/>
      <c r="T376" s="130">
        <v>3</v>
      </c>
      <c r="U376" s="129"/>
      <c r="V376" s="130">
        <v>3</v>
      </c>
      <c r="W376" s="150"/>
      <c r="X376" s="7"/>
      <c r="Y376" s="63" t="s">
        <v>96</v>
      </c>
      <c r="Z376" s="61"/>
      <c r="AA376" s="423" t="s">
        <v>23</v>
      </c>
      <c r="AB376" s="417" t="s">
        <v>22</v>
      </c>
      <c r="AC376" s="7"/>
      <c r="AD376" s="41" t="s">
        <v>67</v>
      </c>
      <c r="AE376" s="226">
        <v>3</v>
      </c>
      <c r="AF376" s="224"/>
      <c r="AG376" s="38" t="s">
        <v>80</v>
      </c>
      <c r="AH376" s="226">
        <v>8</v>
      </c>
      <c r="AI376" s="224"/>
      <c r="AJ376" s="391" t="s">
        <v>108</v>
      </c>
      <c r="AK376" s="398" t="s">
        <v>24</v>
      </c>
      <c r="AL376" s="347" t="s">
        <v>25</v>
      </c>
      <c r="AM376" s="6"/>
      <c r="AN376" s="383"/>
      <c r="AO376" s="6"/>
      <c r="AP376" s="49" t="s">
        <v>116</v>
      </c>
      <c r="AQ376" s="55">
        <f>AW374+AW375+AW376+AW377+AW378+AW379+AW380+AW381+AW382+AW383+AW384+AW385+AW386+AX374+AX375+AX376+AX377+AX378+AX379+AX380+AX381+AX382+AX383+AX384+AX385+AX386</f>
        <v>0</v>
      </c>
      <c r="AR376" s="6"/>
      <c r="AV376" s="6"/>
      <c r="AW376" s="93">
        <f t="shared" si="52"/>
        <v>0</v>
      </c>
      <c r="AX376" s="98">
        <f t="shared" si="53"/>
        <v>0</v>
      </c>
      <c r="AZ376" s="6"/>
      <c r="BA376" s="6"/>
      <c r="BB376" s="6"/>
      <c r="BC376" s="6"/>
      <c r="BD376" s="6"/>
      <c r="BE376" s="6"/>
      <c r="BF376" s="6"/>
      <c r="BH376" s="58" t="s">
        <v>142</v>
      </c>
      <c r="BI376" s="56">
        <f>AQ383*1</f>
        <v>0</v>
      </c>
      <c r="BJ376" s="56">
        <f>BK376-BI376</f>
        <v>1</v>
      </c>
      <c r="BK376" s="240">
        <v>1</v>
      </c>
      <c r="BL376" s="240"/>
    </row>
    <row r="377" spans="1:245" ht="22.15" customHeight="1" x14ac:dyDescent="0.2">
      <c r="B377" s="182"/>
      <c r="C377" s="448"/>
      <c r="D377" s="451"/>
      <c r="E377" s="454"/>
      <c r="F377" s="357"/>
      <c r="G377" s="357"/>
      <c r="H377" s="357"/>
      <c r="I377" s="130">
        <v>4</v>
      </c>
      <c r="J377" s="129"/>
      <c r="K377" s="460"/>
      <c r="L377" s="460"/>
      <c r="M377" s="460"/>
      <c r="N377" s="460"/>
      <c r="O377" s="7"/>
      <c r="P377" s="411"/>
      <c r="Q377" s="457"/>
      <c r="R377" s="457"/>
      <c r="S377" s="7"/>
      <c r="T377" s="130">
        <v>4</v>
      </c>
      <c r="U377" s="129"/>
      <c r="V377" s="130">
        <v>4</v>
      </c>
      <c r="W377" s="150"/>
      <c r="X377" s="7"/>
      <c r="Y377" s="63" t="s">
        <v>97</v>
      </c>
      <c r="Z377" s="61"/>
      <c r="AA377" s="424"/>
      <c r="AB377" s="418"/>
      <c r="AC377" s="7"/>
      <c r="AD377" s="40" t="s">
        <v>68</v>
      </c>
      <c r="AE377" s="106">
        <v>4</v>
      </c>
      <c r="AF377" s="225"/>
      <c r="AG377" s="9" t="s">
        <v>83</v>
      </c>
      <c r="AH377" s="106">
        <v>9</v>
      </c>
      <c r="AI377" s="225"/>
      <c r="AJ377" s="400"/>
      <c r="AK377" s="401"/>
      <c r="AL377" s="395"/>
      <c r="AM377" s="6"/>
      <c r="AN377" s="383"/>
      <c r="AO377" s="6"/>
      <c r="AP377" s="49" t="s">
        <v>117</v>
      </c>
      <c r="AQ377" s="56">
        <f>AQ376*1/AQ375</f>
        <v>0</v>
      </c>
      <c r="AR377" s="6"/>
      <c r="AV377" s="6"/>
      <c r="AW377" s="93">
        <f t="shared" si="52"/>
        <v>0</v>
      </c>
      <c r="AX377" s="98">
        <f t="shared" si="53"/>
        <v>0</v>
      </c>
      <c r="AZ377" s="6"/>
      <c r="BA377" s="6"/>
      <c r="BB377" s="6"/>
      <c r="BC377" s="6"/>
      <c r="BD377" s="6"/>
      <c r="BE377" s="6"/>
      <c r="BF377" s="6"/>
    </row>
    <row r="378" spans="1:245" ht="22.15" customHeight="1" x14ac:dyDescent="0.2">
      <c r="B378" s="182"/>
      <c r="C378" s="448"/>
      <c r="D378" s="451"/>
      <c r="E378" s="454"/>
      <c r="F378" s="357"/>
      <c r="G378" s="357"/>
      <c r="H378" s="357"/>
      <c r="I378" s="130">
        <v>5</v>
      </c>
      <c r="J378" s="129"/>
      <c r="K378" s="461"/>
      <c r="L378" s="461"/>
      <c r="M378" s="461"/>
      <c r="N378" s="461"/>
      <c r="O378" s="7"/>
      <c r="P378" s="411"/>
      <c r="Q378" s="457"/>
      <c r="R378" s="457"/>
      <c r="S378" s="7"/>
      <c r="T378" s="130">
        <v>5</v>
      </c>
      <c r="U378" s="129"/>
      <c r="V378" s="130">
        <v>5</v>
      </c>
      <c r="W378" s="150"/>
      <c r="X378" s="7"/>
      <c r="Y378" s="50" t="s">
        <v>98</v>
      </c>
      <c r="Z378" s="60"/>
      <c r="AA378" s="428" t="s">
        <v>127</v>
      </c>
      <c r="AB378" s="425" t="s">
        <v>26</v>
      </c>
      <c r="AC378" s="7"/>
      <c r="AD378" s="41" t="s">
        <v>69</v>
      </c>
      <c r="AE378" s="226">
        <v>5</v>
      </c>
      <c r="AF378" s="224"/>
      <c r="AG378" s="38" t="s">
        <v>84</v>
      </c>
      <c r="AH378" s="226">
        <v>10</v>
      </c>
      <c r="AI378" s="224"/>
      <c r="AJ378" s="402" t="s">
        <v>109</v>
      </c>
      <c r="AK378" s="403" t="s">
        <v>27</v>
      </c>
      <c r="AL378" s="388" t="s">
        <v>28</v>
      </c>
      <c r="AM378" s="6"/>
      <c r="AN378" s="383"/>
      <c r="AO378" s="6"/>
      <c r="AP378" s="57" t="s">
        <v>118</v>
      </c>
      <c r="AQ378" s="55">
        <v>13</v>
      </c>
      <c r="AR378" s="6"/>
      <c r="AV378" s="6"/>
      <c r="AW378" s="93">
        <f t="shared" si="52"/>
        <v>0</v>
      </c>
      <c r="AX378" s="98">
        <f t="shared" si="53"/>
        <v>0</v>
      </c>
      <c r="AZ378" s="6"/>
      <c r="BA378" s="6"/>
      <c r="BB378" s="6"/>
      <c r="BC378" s="6"/>
      <c r="BD378" s="6"/>
      <c r="BE378" s="6"/>
      <c r="BF378" s="6"/>
    </row>
    <row r="379" spans="1:245" ht="22.15" customHeight="1" x14ac:dyDescent="0.2">
      <c r="B379" s="182"/>
      <c r="C379" s="448"/>
      <c r="D379" s="451"/>
      <c r="E379" s="454"/>
      <c r="F379" s="357"/>
      <c r="G379" s="357"/>
      <c r="H379" s="357"/>
      <c r="I379" s="130">
        <v>6</v>
      </c>
      <c r="J379" s="129"/>
      <c r="K379" s="461"/>
      <c r="L379" s="461"/>
      <c r="M379" s="461"/>
      <c r="N379" s="461"/>
      <c r="O379" s="7"/>
      <c r="P379" s="411"/>
      <c r="Q379" s="457"/>
      <c r="R379" s="457"/>
      <c r="S379" s="7"/>
      <c r="T379" s="130">
        <v>6</v>
      </c>
      <c r="U379" s="129"/>
      <c r="V379" s="130">
        <v>6</v>
      </c>
      <c r="W379" s="150"/>
      <c r="X379" s="7"/>
      <c r="Y379" s="50" t="s">
        <v>99</v>
      </c>
      <c r="Z379" s="60"/>
      <c r="AA379" s="429"/>
      <c r="AB379" s="426"/>
      <c r="AC379" s="7"/>
      <c r="AD379" s="40" t="s">
        <v>70</v>
      </c>
      <c r="AE379" s="106">
        <v>6</v>
      </c>
      <c r="AF379" s="225"/>
      <c r="AG379" s="26" t="s">
        <v>85</v>
      </c>
      <c r="AH379" s="106">
        <v>10</v>
      </c>
      <c r="AI379" s="225"/>
      <c r="AJ379" s="393"/>
      <c r="AK379" s="396"/>
      <c r="AL379" s="389"/>
      <c r="AM379" s="6"/>
      <c r="AN379" s="383"/>
      <c r="AO379" s="6"/>
      <c r="AP379" s="57" t="s">
        <v>120</v>
      </c>
      <c r="AQ379" s="55">
        <f>AA373*1</f>
        <v>0</v>
      </c>
      <c r="AR379" s="6"/>
      <c r="AV379" s="6"/>
      <c r="AW379" s="93">
        <f t="shared" si="52"/>
        <v>0</v>
      </c>
      <c r="AX379" s="98">
        <f t="shared" si="53"/>
        <v>0</v>
      </c>
      <c r="AZ379" s="6"/>
      <c r="BA379" s="6"/>
      <c r="BB379" s="6"/>
      <c r="BC379" s="6"/>
      <c r="BD379" s="6"/>
      <c r="BE379" s="6"/>
      <c r="BF379" s="6"/>
    </row>
    <row r="380" spans="1:245" ht="22.15" customHeight="1" x14ac:dyDescent="0.2">
      <c r="B380" s="182"/>
      <c r="C380" s="448"/>
      <c r="D380" s="451"/>
      <c r="E380" s="454"/>
      <c r="F380" s="357"/>
      <c r="G380" s="357"/>
      <c r="H380" s="357"/>
      <c r="I380" s="130">
        <v>7</v>
      </c>
      <c r="J380" s="129"/>
      <c r="K380" s="461"/>
      <c r="L380" s="461"/>
      <c r="M380" s="461"/>
      <c r="N380" s="461"/>
      <c r="O380" s="7"/>
      <c r="P380" s="412"/>
      <c r="Q380" s="458"/>
      <c r="R380" s="458"/>
      <c r="S380" s="7"/>
      <c r="T380" s="130">
        <v>7</v>
      </c>
      <c r="U380" s="129"/>
      <c r="V380" s="130">
        <v>7</v>
      </c>
      <c r="W380" s="150"/>
      <c r="X380" s="7"/>
      <c r="Y380" s="51" t="s">
        <v>122</v>
      </c>
      <c r="Z380" s="60"/>
      <c r="AA380" s="430"/>
      <c r="AB380" s="427"/>
      <c r="AC380" s="7"/>
      <c r="AD380" s="47" t="s">
        <v>71</v>
      </c>
      <c r="AE380" s="226">
        <v>7</v>
      </c>
      <c r="AF380" s="227"/>
      <c r="AG380" s="48" t="s">
        <v>86</v>
      </c>
      <c r="AH380" s="226">
        <v>10</v>
      </c>
      <c r="AI380" s="227"/>
      <c r="AJ380" s="394"/>
      <c r="AK380" s="397"/>
      <c r="AL380" s="390"/>
      <c r="AM380" s="6"/>
      <c r="AN380" s="383"/>
      <c r="AO380" s="6"/>
      <c r="AP380" s="57" t="s">
        <v>121</v>
      </c>
      <c r="AQ380" s="56">
        <f>AQ379*1/AQ378</f>
        <v>0</v>
      </c>
      <c r="AR380" s="6"/>
      <c r="AV380" s="6"/>
      <c r="AW380" s="93">
        <f t="shared" si="52"/>
        <v>0</v>
      </c>
      <c r="AX380" s="98">
        <f t="shared" si="53"/>
        <v>0</v>
      </c>
      <c r="AZ380" s="6"/>
      <c r="BA380" s="6"/>
      <c r="BB380" s="6"/>
      <c r="BC380" s="6"/>
      <c r="BD380" s="6"/>
      <c r="BE380" s="6"/>
      <c r="BF380" s="6"/>
    </row>
    <row r="381" spans="1:245" ht="22.15" customHeight="1" x14ac:dyDescent="0.2">
      <c r="B381" s="182"/>
      <c r="C381" s="448"/>
      <c r="D381" s="451"/>
      <c r="E381" s="454"/>
      <c r="F381" s="357"/>
      <c r="G381" s="357"/>
      <c r="H381" s="357"/>
      <c r="I381" s="130">
        <v>8</v>
      </c>
      <c r="J381" s="129"/>
      <c r="K381" s="461"/>
      <c r="L381" s="461"/>
      <c r="M381" s="461"/>
      <c r="N381" s="461"/>
      <c r="O381" s="7"/>
      <c r="P381" s="415" t="s">
        <v>82</v>
      </c>
      <c r="Q381" s="463"/>
      <c r="R381" s="463"/>
      <c r="S381" s="7"/>
      <c r="T381" s="130">
        <v>8</v>
      </c>
      <c r="U381" s="129"/>
      <c r="V381" s="130">
        <v>8</v>
      </c>
      <c r="W381" s="150"/>
      <c r="X381" s="7"/>
      <c r="Y381" s="63" t="s">
        <v>123</v>
      </c>
      <c r="Z381" s="61"/>
      <c r="AA381" s="447" t="s">
        <v>128</v>
      </c>
      <c r="AB381" s="446" t="s">
        <v>29</v>
      </c>
      <c r="AC381" s="7"/>
      <c r="AD381" s="40" t="s">
        <v>72</v>
      </c>
      <c r="AE381" s="106">
        <v>7</v>
      </c>
      <c r="AF381" s="225"/>
      <c r="AG381" s="26" t="s">
        <v>87</v>
      </c>
      <c r="AH381" s="106">
        <v>7</v>
      </c>
      <c r="AI381" s="225"/>
      <c r="AJ381" s="391" t="s">
        <v>110</v>
      </c>
      <c r="AK381" s="398" t="s">
        <v>30</v>
      </c>
      <c r="AL381" s="347" t="s">
        <v>31</v>
      </c>
      <c r="AM381" s="6"/>
      <c r="AN381" s="383"/>
      <c r="AO381" s="6"/>
      <c r="AP381" s="58" t="s">
        <v>113</v>
      </c>
      <c r="AQ381" s="244">
        <f>AQ375*13</f>
        <v>2340</v>
      </c>
      <c r="AR381" s="6"/>
      <c r="AV381" s="6"/>
      <c r="AW381" s="93">
        <f t="shared" si="52"/>
        <v>0</v>
      </c>
      <c r="AX381" s="98">
        <f t="shared" si="53"/>
        <v>0</v>
      </c>
      <c r="AZ381" s="6"/>
      <c r="BA381" s="6"/>
      <c r="BB381" s="6"/>
      <c r="BC381" s="6"/>
      <c r="BD381" s="6"/>
      <c r="BE381" s="6"/>
      <c r="BF381" s="6"/>
    </row>
    <row r="382" spans="1:245" ht="22.15" customHeight="1" x14ac:dyDescent="0.2">
      <c r="B382" s="182"/>
      <c r="C382" s="448"/>
      <c r="D382" s="451"/>
      <c r="E382" s="454"/>
      <c r="F382" s="357"/>
      <c r="G382" s="357"/>
      <c r="H382" s="357"/>
      <c r="I382" s="130">
        <v>9</v>
      </c>
      <c r="J382" s="129"/>
      <c r="K382" s="461"/>
      <c r="L382" s="461"/>
      <c r="M382" s="461"/>
      <c r="N382" s="461"/>
      <c r="O382" s="7"/>
      <c r="P382" s="411"/>
      <c r="Q382" s="457"/>
      <c r="R382" s="457"/>
      <c r="S382" s="7"/>
      <c r="T382" s="130">
        <v>9</v>
      </c>
      <c r="U382" s="129"/>
      <c r="V382" s="130">
        <v>9</v>
      </c>
      <c r="W382" s="151"/>
      <c r="X382" s="7"/>
      <c r="Y382" s="63" t="s">
        <v>100</v>
      </c>
      <c r="Z382" s="61"/>
      <c r="AA382" s="424"/>
      <c r="AB382" s="418"/>
      <c r="AC382" s="7"/>
      <c r="AD382" s="41" t="s">
        <v>73</v>
      </c>
      <c r="AE382" s="226">
        <v>8</v>
      </c>
      <c r="AF382" s="224"/>
      <c r="AG382" s="38" t="s">
        <v>88</v>
      </c>
      <c r="AH382" s="226">
        <v>5</v>
      </c>
      <c r="AI382" s="224"/>
      <c r="AJ382" s="400"/>
      <c r="AK382" s="401"/>
      <c r="AL382" s="395"/>
      <c r="AM382" s="6"/>
      <c r="AN382" s="383"/>
      <c r="AO382" s="6"/>
      <c r="AP382" s="58" t="s">
        <v>114</v>
      </c>
      <c r="AQ382" s="244">
        <f>AQ376*AA373</f>
        <v>0</v>
      </c>
      <c r="AR382" s="6"/>
      <c r="AV382" s="6"/>
      <c r="AW382" s="93">
        <f t="shared" si="52"/>
        <v>0</v>
      </c>
      <c r="AX382" s="98">
        <f t="shared" si="53"/>
        <v>0</v>
      </c>
      <c r="AZ382" s="6"/>
      <c r="BA382" s="6"/>
      <c r="BB382" s="6"/>
      <c r="BC382" s="6"/>
      <c r="BD382" s="6"/>
      <c r="BE382" s="6"/>
      <c r="BF382" s="6"/>
    </row>
    <row r="383" spans="1:245" ht="22.15" customHeight="1" x14ac:dyDescent="0.2">
      <c r="B383" s="182"/>
      <c r="C383" s="448"/>
      <c r="D383" s="451"/>
      <c r="E383" s="454"/>
      <c r="F383" s="357"/>
      <c r="G383" s="357"/>
      <c r="H383" s="357"/>
      <c r="I383" s="130">
        <v>10</v>
      </c>
      <c r="J383" s="129"/>
      <c r="K383" s="461"/>
      <c r="L383" s="461"/>
      <c r="M383" s="461"/>
      <c r="N383" s="461"/>
      <c r="O383" s="7"/>
      <c r="P383" s="411"/>
      <c r="Q383" s="457"/>
      <c r="R383" s="457"/>
      <c r="S383" s="7"/>
      <c r="T383" s="130">
        <v>10</v>
      </c>
      <c r="U383" s="129"/>
      <c r="V383" s="130">
        <v>10</v>
      </c>
      <c r="W383" s="151"/>
      <c r="X383" s="7"/>
      <c r="Y383" s="50" t="s">
        <v>101</v>
      </c>
      <c r="Z383" s="60"/>
      <c r="AA383" s="428" t="s">
        <v>129</v>
      </c>
      <c r="AB383" s="425" t="s">
        <v>32</v>
      </c>
      <c r="AC383" s="7"/>
      <c r="AD383" s="40" t="s">
        <v>74</v>
      </c>
      <c r="AE383" s="106">
        <v>8</v>
      </c>
      <c r="AF383" s="225"/>
      <c r="AG383" s="26" t="s">
        <v>89</v>
      </c>
      <c r="AH383" s="106">
        <v>7</v>
      </c>
      <c r="AI383" s="225"/>
      <c r="AJ383" s="393" t="s">
        <v>111</v>
      </c>
      <c r="AK383" s="396" t="s">
        <v>33</v>
      </c>
      <c r="AL383" s="389" t="s">
        <v>34</v>
      </c>
      <c r="AM383" s="6"/>
      <c r="AN383" s="383"/>
      <c r="AO383" s="6"/>
      <c r="AP383" s="58" t="s">
        <v>119</v>
      </c>
      <c r="AQ383" s="56">
        <f>AQ382*1/AQ381</f>
        <v>0</v>
      </c>
      <c r="AR383" s="6"/>
      <c r="AV383" s="6"/>
      <c r="AW383" s="93">
        <f t="shared" si="52"/>
        <v>0</v>
      </c>
      <c r="AX383" s="98">
        <f t="shared" si="53"/>
        <v>0</v>
      </c>
      <c r="AZ383" s="6"/>
      <c r="BA383" s="6"/>
      <c r="BB383" s="6"/>
      <c r="BC383" s="6"/>
      <c r="BD383" s="6"/>
      <c r="BE383" s="6"/>
      <c r="BF383" s="6"/>
    </row>
    <row r="384" spans="1:245" ht="22.15" customHeight="1" x14ac:dyDescent="0.2">
      <c r="B384" s="182"/>
      <c r="C384" s="448"/>
      <c r="D384" s="451"/>
      <c r="E384" s="454"/>
      <c r="F384" s="357"/>
      <c r="G384" s="357"/>
      <c r="H384" s="357"/>
      <c r="I384" s="130">
        <v>11</v>
      </c>
      <c r="J384" s="129"/>
      <c r="K384" s="461"/>
      <c r="L384" s="461"/>
      <c r="M384" s="461"/>
      <c r="N384" s="461"/>
      <c r="O384" s="7"/>
      <c r="P384" s="411"/>
      <c r="Q384" s="457"/>
      <c r="R384" s="457"/>
      <c r="S384" s="7"/>
      <c r="T384" s="130">
        <v>11</v>
      </c>
      <c r="U384" s="129"/>
      <c r="V384" s="130">
        <v>11</v>
      </c>
      <c r="W384" s="151"/>
      <c r="X384" s="7"/>
      <c r="Y384" s="50" t="s">
        <v>102</v>
      </c>
      <c r="Z384" s="60"/>
      <c r="AA384" s="430"/>
      <c r="AB384" s="427"/>
      <c r="AC384" s="7"/>
      <c r="AD384" s="42" t="s">
        <v>75</v>
      </c>
      <c r="AE384" s="226">
        <v>9</v>
      </c>
      <c r="AF384" s="228"/>
      <c r="AG384" s="38" t="s">
        <v>90</v>
      </c>
      <c r="AH384" s="226">
        <v>6</v>
      </c>
      <c r="AI384" s="228"/>
      <c r="AJ384" s="394"/>
      <c r="AK384" s="397"/>
      <c r="AL384" s="390"/>
      <c r="AM384" s="6"/>
      <c r="AN384" s="383"/>
      <c r="AO384" s="6"/>
      <c r="AP384" s="2"/>
      <c r="AQ384" s="6"/>
      <c r="AR384" s="6"/>
      <c r="AV384" s="6"/>
      <c r="AW384" s="93">
        <f t="shared" si="52"/>
        <v>0</v>
      </c>
      <c r="AX384" s="98">
        <f t="shared" si="53"/>
        <v>0</v>
      </c>
      <c r="AZ384" s="6"/>
      <c r="BA384" s="6"/>
      <c r="BB384" s="6"/>
      <c r="BC384" s="6"/>
      <c r="BD384" s="6"/>
      <c r="BE384" s="6"/>
      <c r="BF384" s="6"/>
    </row>
    <row r="385" spans="1:245" ht="22.15" customHeight="1" x14ac:dyDescent="0.2">
      <c r="B385" s="182"/>
      <c r="C385" s="448"/>
      <c r="D385" s="451"/>
      <c r="E385" s="454"/>
      <c r="F385" s="357"/>
      <c r="G385" s="357"/>
      <c r="H385" s="357"/>
      <c r="I385" s="130">
        <v>12</v>
      </c>
      <c r="J385" s="129"/>
      <c r="K385" s="461"/>
      <c r="L385" s="461"/>
      <c r="M385" s="461"/>
      <c r="N385" s="461"/>
      <c r="O385" s="7"/>
      <c r="P385" s="411"/>
      <c r="Q385" s="457"/>
      <c r="R385" s="457"/>
      <c r="S385" s="7"/>
      <c r="T385" s="130">
        <v>12</v>
      </c>
      <c r="U385" s="129"/>
      <c r="V385" s="130">
        <v>12</v>
      </c>
      <c r="W385" s="151"/>
      <c r="X385" s="7"/>
      <c r="Y385" s="63" t="s">
        <v>103</v>
      </c>
      <c r="Z385" s="66"/>
      <c r="AA385" s="432" t="s">
        <v>130</v>
      </c>
      <c r="AB385" s="417" t="s">
        <v>35</v>
      </c>
      <c r="AC385" s="7"/>
      <c r="AD385" s="43" t="s">
        <v>76</v>
      </c>
      <c r="AE385" s="106">
        <v>8</v>
      </c>
      <c r="AF385" s="225"/>
      <c r="AG385" s="26" t="s">
        <v>91</v>
      </c>
      <c r="AH385" s="106">
        <v>9</v>
      </c>
      <c r="AI385" s="225"/>
      <c r="AJ385" s="391" t="s">
        <v>112</v>
      </c>
      <c r="AK385" s="398" t="s">
        <v>36</v>
      </c>
      <c r="AL385" s="347" t="s">
        <v>37</v>
      </c>
      <c r="AM385" s="6"/>
      <c r="AN385" s="383"/>
      <c r="AO385" s="6"/>
      <c r="AP385" s="2"/>
      <c r="AQ385" s="6"/>
      <c r="AR385" s="6"/>
      <c r="AV385" s="6"/>
      <c r="AW385" s="93">
        <f t="shared" si="52"/>
        <v>0</v>
      </c>
      <c r="AX385" s="98">
        <f t="shared" si="53"/>
        <v>0</v>
      </c>
      <c r="AZ385" s="6"/>
      <c r="BA385" s="6"/>
      <c r="BB385" s="6"/>
      <c r="BC385" s="6"/>
      <c r="BD385" s="6"/>
      <c r="BE385" s="6"/>
      <c r="BF385" s="6"/>
    </row>
    <row r="386" spans="1:245" ht="22.15" customHeight="1" thickBot="1" x14ac:dyDescent="0.25">
      <c r="B386" s="183"/>
      <c r="C386" s="449"/>
      <c r="D386" s="452"/>
      <c r="E386" s="455"/>
      <c r="F386" s="358"/>
      <c r="G386" s="358"/>
      <c r="H386" s="358"/>
      <c r="I386" s="184">
        <v>13</v>
      </c>
      <c r="J386" s="139"/>
      <c r="K386" s="462"/>
      <c r="L386" s="462"/>
      <c r="M386" s="462"/>
      <c r="N386" s="462"/>
      <c r="O386" s="7"/>
      <c r="P386" s="416"/>
      <c r="Q386" s="464"/>
      <c r="R386" s="464"/>
      <c r="S386" s="7"/>
      <c r="T386" s="184">
        <v>13</v>
      </c>
      <c r="U386" s="139"/>
      <c r="V386" s="184">
        <v>13</v>
      </c>
      <c r="W386" s="152"/>
      <c r="X386" s="7"/>
      <c r="Y386" s="64" t="s">
        <v>104</v>
      </c>
      <c r="Z386" s="67"/>
      <c r="AA386" s="433"/>
      <c r="AB386" s="431"/>
      <c r="AC386" s="7"/>
      <c r="AD386" s="44" t="s">
        <v>77</v>
      </c>
      <c r="AE386" s="229">
        <v>5</v>
      </c>
      <c r="AF386" s="230"/>
      <c r="AG386" s="25" t="s">
        <v>92</v>
      </c>
      <c r="AH386" s="229">
        <v>10</v>
      </c>
      <c r="AI386" s="230"/>
      <c r="AJ386" s="392"/>
      <c r="AK386" s="399"/>
      <c r="AL386" s="348"/>
      <c r="AM386" s="6"/>
      <c r="AN386" s="384"/>
      <c r="AO386" s="6"/>
      <c r="AP386" s="2"/>
      <c r="AQ386" s="6"/>
      <c r="AR386" s="6"/>
      <c r="AV386" s="6"/>
      <c r="AW386" s="93">
        <f t="shared" si="52"/>
        <v>0</v>
      </c>
      <c r="AX386" s="98">
        <f t="shared" si="53"/>
        <v>0</v>
      </c>
      <c r="AZ386" s="6"/>
      <c r="BA386" s="6"/>
      <c r="BB386" s="6"/>
      <c r="BC386" s="6"/>
      <c r="BD386" s="6"/>
      <c r="BE386" s="6"/>
      <c r="BF386" s="6"/>
    </row>
    <row r="387" spans="1:245" s="18" customFormat="1" ht="5.0999999999999996" customHeight="1" thickBot="1" x14ac:dyDescent="0.25">
      <c r="A387" s="12"/>
      <c r="B387" s="35"/>
      <c r="C387" s="177"/>
      <c r="D387" s="135"/>
      <c r="E387" s="137"/>
      <c r="F387" s="23"/>
      <c r="G387" s="23"/>
      <c r="H387" s="23"/>
      <c r="I387" s="178"/>
      <c r="J387" s="23"/>
      <c r="K387" s="11"/>
      <c r="L387" s="11"/>
      <c r="M387" s="11"/>
      <c r="N387" s="11"/>
      <c r="O387" s="7"/>
      <c r="P387" s="193"/>
      <c r="Q387" s="23"/>
      <c r="R387" s="23"/>
      <c r="S387" s="7"/>
      <c r="T387" s="178"/>
      <c r="U387" s="23"/>
      <c r="V387" s="178"/>
      <c r="W387" s="23"/>
      <c r="X387" s="7"/>
      <c r="Y387" s="13"/>
      <c r="Z387" s="34"/>
      <c r="AA387" s="15"/>
      <c r="AB387" s="14"/>
      <c r="AC387" s="7"/>
      <c r="AD387" s="10"/>
      <c r="AE387" s="210"/>
      <c r="AF387" s="211"/>
      <c r="AG387" s="10"/>
      <c r="AH387" s="210"/>
      <c r="AI387" s="211"/>
      <c r="AJ387" s="16"/>
      <c r="AK387" s="7"/>
      <c r="AL387" s="17"/>
      <c r="AM387" s="10"/>
      <c r="AN387" s="35"/>
      <c r="AO387" s="10"/>
      <c r="AQ387" s="243"/>
      <c r="AR387" s="10"/>
      <c r="AT387" s="24"/>
      <c r="AU387" s="78"/>
      <c r="AV387" s="10"/>
      <c r="AW387" s="93"/>
      <c r="AX387" s="95"/>
      <c r="AZ387" s="10"/>
      <c r="BA387" s="10"/>
      <c r="BB387" s="10"/>
      <c r="BC387" s="10"/>
      <c r="BD387" s="10"/>
      <c r="BE387" s="10"/>
      <c r="BF387" s="10"/>
      <c r="BH387" s="209"/>
    </row>
    <row r="388" spans="1:245" ht="39.950000000000003" customHeight="1" thickBot="1" x14ac:dyDescent="0.25">
      <c r="B388" s="165"/>
      <c r="C388" s="166"/>
      <c r="D388" s="465" t="s">
        <v>0</v>
      </c>
      <c r="E388" s="376" t="s">
        <v>11</v>
      </c>
      <c r="F388" s="467" t="s">
        <v>12</v>
      </c>
      <c r="G388" s="467" t="s">
        <v>10</v>
      </c>
      <c r="H388" s="467" t="s">
        <v>15</v>
      </c>
      <c r="I388" s="469" t="s">
        <v>178</v>
      </c>
      <c r="J388" s="470"/>
      <c r="K388" s="376" t="s">
        <v>2</v>
      </c>
      <c r="L388" s="376" t="s">
        <v>3</v>
      </c>
      <c r="M388" s="376" t="s">
        <v>4</v>
      </c>
      <c r="N388" s="376" t="s">
        <v>5</v>
      </c>
      <c r="O388" s="7"/>
      <c r="P388" s="376" t="s">
        <v>1</v>
      </c>
      <c r="Q388" s="368" t="s">
        <v>8</v>
      </c>
      <c r="R388" s="370" t="s">
        <v>9</v>
      </c>
      <c r="T388" s="364" t="s">
        <v>14</v>
      </c>
      <c r="U388" s="365"/>
      <c r="V388" s="378" t="s">
        <v>13</v>
      </c>
      <c r="W388" s="379"/>
      <c r="Y388" s="231" t="s">
        <v>106</v>
      </c>
      <c r="Z388" s="33"/>
      <c r="AA388" s="232" t="s">
        <v>17</v>
      </c>
      <c r="AB388" s="419" t="s">
        <v>6</v>
      </c>
      <c r="AD388" s="215" t="s">
        <v>124</v>
      </c>
      <c r="AE388" s="216"/>
      <c r="AF388" s="217"/>
      <c r="AG388" s="216"/>
      <c r="AH388" s="216"/>
      <c r="AI388" s="217"/>
      <c r="AJ388" s="216"/>
      <c r="AK388" s="216"/>
      <c r="AL388" s="218"/>
      <c r="AM388" s="2"/>
      <c r="AN388" s="62" t="s">
        <v>182</v>
      </c>
      <c r="AO388" s="2"/>
      <c r="AP388" s="508" t="s">
        <v>183</v>
      </c>
      <c r="AQ388" s="509"/>
      <c r="AR388" s="2"/>
      <c r="AV388" s="2"/>
      <c r="AW388" s="99"/>
      <c r="AX388" s="97"/>
      <c r="AZ388" s="2"/>
      <c r="BA388" s="2"/>
      <c r="BB388" s="2"/>
      <c r="BC388" s="2"/>
      <c r="BD388" s="2"/>
      <c r="BE388" s="2"/>
      <c r="BF388" s="2"/>
      <c r="IK388" s="2"/>
    </row>
    <row r="389" spans="1:245" ht="20.100000000000001" customHeight="1" thickBot="1" x14ac:dyDescent="0.25">
      <c r="B389" s="168"/>
      <c r="C389" s="169"/>
      <c r="D389" s="466"/>
      <c r="E389" s="377"/>
      <c r="F389" s="468"/>
      <c r="G389" s="468"/>
      <c r="H389" s="468"/>
      <c r="I389" s="471"/>
      <c r="J389" s="472"/>
      <c r="K389" s="377"/>
      <c r="L389" s="377"/>
      <c r="M389" s="377"/>
      <c r="N389" s="377"/>
      <c r="P389" s="377"/>
      <c r="Q389" s="369"/>
      <c r="R389" s="371"/>
      <c r="S389" s="46"/>
      <c r="T389" s="366"/>
      <c r="U389" s="367"/>
      <c r="V389" s="380"/>
      <c r="W389" s="381"/>
      <c r="X389" s="46"/>
      <c r="Y389" s="37" t="s">
        <v>105</v>
      </c>
      <c r="Z389" s="102"/>
      <c r="AA389" s="8">
        <f>SUM(Z390:Z402)</f>
        <v>0</v>
      </c>
      <c r="AB389" s="420"/>
      <c r="AC389" s="46"/>
      <c r="AD389" s="221" t="s">
        <v>131</v>
      </c>
      <c r="AE389" s="53"/>
      <c r="AF389" s="54"/>
      <c r="AG389" s="53"/>
      <c r="AH389" s="53"/>
      <c r="AI389" s="54"/>
      <c r="AJ389" s="222" t="s">
        <v>17</v>
      </c>
      <c r="AK389" s="196" t="s">
        <v>125</v>
      </c>
      <c r="AL389" s="156" t="s">
        <v>93</v>
      </c>
      <c r="AM389" s="2"/>
      <c r="AN389" s="385"/>
      <c r="AO389" s="2"/>
      <c r="AP389" s="69" t="s">
        <v>136</v>
      </c>
      <c r="AQ389" s="70">
        <v>25</v>
      </c>
      <c r="AR389" s="2"/>
      <c r="AV389" s="2"/>
      <c r="AW389" s="93"/>
      <c r="AX389" s="93"/>
      <c r="AZ389" s="2"/>
      <c r="BA389" s="2"/>
      <c r="BB389" s="2"/>
      <c r="BC389" s="2"/>
      <c r="BD389" s="2"/>
      <c r="BE389" s="2"/>
      <c r="BF389" s="2"/>
      <c r="IK389" s="2"/>
    </row>
    <row r="390" spans="1:245" ht="22.15" customHeight="1" x14ac:dyDescent="0.2">
      <c r="B390" s="91"/>
      <c r="C390" s="170"/>
      <c r="D390" s="434"/>
      <c r="E390" s="437"/>
      <c r="F390" s="362"/>
      <c r="G390" s="362"/>
      <c r="H390" s="362"/>
      <c r="I390" s="171">
        <v>1</v>
      </c>
      <c r="J390" s="141"/>
      <c r="K390" s="372"/>
      <c r="L390" s="372"/>
      <c r="M390" s="372"/>
      <c r="N390" s="372"/>
      <c r="O390" s="46"/>
      <c r="P390" s="440" t="s">
        <v>81</v>
      </c>
      <c r="Q390" s="442"/>
      <c r="R390" s="442"/>
      <c r="S390" s="7"/>
      <c r="T390" s="171">
        <v>1</v>
      </c>
      <c r="U390" s="141"/>
      <c r="V390" s="171">
        <v>1</v>
      </c>
      <c r="W390" s="145"/>
      <c r="X390" s="7"/>
      <c r="Y390" s="31" t="s">
        <v>94</v>
      </c>
      <c r="Z390" s="65"/>
      <c r="AA390" s="445" t="s">
        <v>20</v>
      </c>
      <c r="AB390" s="444" t="s">
        <v>19</v>
      </c>
      <c r="AC390" s="7"/>
      <c r="AD390" s="52" t="s">
        <v>160</v>
      </c>
      <c r="AE390" s="223">
        <v>1</v>
      </c>
      <c r="AF390" s="224"/>
      <c r="AG390" s="39" t="s">
        <v>78</v>
      </c>
      <c r="AH390" s="223">
        <v>7</v>
      </c>
      <c r="AI390" s="224"/>
      <c r="AJ390" s="393" t="s">
        <v>107</v>
      </c>
      <c r="AK390" s="396" t="s">
        <v>21</v>
      </c>
      <c r="AL390" s="389" t="s">
        <v>39</v>
      </c>
      <c r="AM390" s="6"/>
      <c r="AN390" s="386"/>
      <c r="AO390" s="6"/>
      <c r="AP390" s="49" t="s">
        <v>135</v>
      </c>
      <c r="AQ390" s="55">
        <v>26</v>
      </c>
      <c r="AR390" s="6"/>
      <c r="AV390" s="6"/>
      <c r="AW390" s="93">
        <f t="shared" ref="AW390:AW402" si="55">AE390*AF390</f>
        <v>0</v>
      </c>
      <c r="AX390" s="98">
        <f t="shared" ref="AX390:AX402" si="56">AH390*AI390</f>
        <v>0</v>
      </c>
      <c r="AZ390" s="6"/>
      <c r="BA390" s="5"/>
      <c r="BB390" s="5"/>
      <c r="BC390" s="5"/>
      <c r="BD390" s="5"/>
      <c r="BE390" s="5"/>
      <c r="BF390" s="5"/>
      <c r="BH390" s="68" t="s">
        <v>138</v>
      </c>
      <c r="BI390" s="56">
        <f>AQ393*1</f>
        <v>0</v>
      </c>
      <c r="BJ390" s="56">
        <f t="shared" ref="BJ390:BJ391" si="57">BK390-BI390</f>
        <v>1</v>
      </c>
      <c r="BK390" s="240">
        <v>1</v>
      </c>
      <c r="BL390" s="240"/>
    </row>
    <row r="391" spans="1:245" ht="22.15" customHeight="1" x14ac:dyDescent="0.2">
      <c r="B391" s="172"/>
      <c r="C391" s="421" t="s">
        <v>64</v>
      </c>
      <c r="D391" s="435"/>
      <c r="E391" s="438"/>
      <c r="F391" s="360"/>
      <c r="G391" s="360"/>
      <c r="H391" s="360"/>
      <c r="I391" s="173">
        <v>2</v>
      </c>
      <c r="J391" s="142"/>
      <c r="K391" s="373"/>
      <c r="L391" s="373"/>
      <c r="M391" s="373"/>
      <c r="N391" s="373"/>
      <c r="O391" s="7"/>
      <c r="P391" s="351"/>
      <c r="Q391" s="354"/>
      <c r="R391" s="354"/>
      <c r="S391" s="7"/>
      <c r="T391" s="173">
        <v>2</v>
      </c>
      <c r="U391" s="142"/>
      <c r="V391" s="173">
        <v>2</v>
      </c>
      <c r="W391" s="146"/>
      <c r="X391" s="7"/>
      <c r="Y391" s="50" t="s">
        <v>95</v>
      </c>
      <c r="Z391" s="59"/>
      <c r="AA391" s="430"/>
      <c r="AB391" s="427"/>
      <c r="AC391" s="7"/>
      <c r="AD391" s="40" t="s">
        <v>66</v>
      </c>
      <c r="AE391" s="106">
        <v>2</v>
      </c>
      <c r="AF391" s="225"/>
      <c r="AG391" s="9" t="s">
        <v>79</v>
      </c>
      <c r="AH391" s="106">
        <v>9</v>
      </c>
      <c r="AI391" s="225"/>
      <c r="AJ391" s="394"/>
      <c r="AK391" s="397"/>
      <c r="AL391" s="390"/>
      <c r="AM391" s="6"/>
      <c r="AN391" s="386"/>
      <c r="AO391" s="6"/>
      <c r="AP391" s="49" t="s">
        <v>115</v>
      </c>
      <c r="AQ391" s="55">
        <f>AE390+AE391+AE392+AE393+AE394+AE395+AE396+AE397+AE398+AE399+AE400+AE401+AE402+AH390+AH391+AH392+AH393+AH394+AH395+AH396+AH397+AH398+AH399+AH400+AH401+AH402</f>
        <v>180</v>
      </c>
      <c r="AR391" s="6"/>
      <c r="AV391" s="6"/>
      <c r="AW391" s="93">
        <f t="shared" si="55"/>
        <v>0</v>
      </c>
      <c r="AX391" s="98">
        <f t="shared" si="56"/>
        <v>0</v>
      </c>
      <c r="AZ391" s="6"/>
      <c r="BA391" s="6"/>
      <c r="BB391" s="6"/>
      <c r="BC391" s="6"/>
      <c r="BD391" s="6"/>
      <c r="BE391" s="6"/>
      <c r="BF391" s="6"/>
      <c r="BH391" s="57" t="s">
        <v>140</v>
      </c>
      <c r="BI391" s="56">
        <f>AQ396*1</f>
        <v>0</v>
      </c>
      <c r="BJ391" s="56">
        <f t="shared" si="57"/>
        <v>1</v>
      </c>
      <c r="BK391" s="240">
        <v>1</v>
      </c>
      <c r="BL391" s="240"/>
    </row>
    <row r="392" spans="1:245" ht="22.15" customHeight="1" x14ac:dyDescent="0.2">
      <c r="B392" s="174"/>
      <c r="C392" s="421"/>
      <c r="D392" s="435"/>
      <c r="E392" s="438"/>
      <c r="F392" s="360"/>
      <c r="G392" s="360"/>
      <c r="H392" s="360"/>
      <c r="I392" s="173">
        <v>3</v>
      </c>
      <c r="J392" s="142"/>
      <c r="K392" s="373"/>
      <c r="L392" s="373"/>
      <c r="M392" s="373"/>
      <c r="N392" s="373"/>
      <c r="O392" s="7"/>
      <c r="P392" s="351"/>
      <c r="Q392" s="354"/>
      <c r="R392" s="354"/>
      <c r="S392" s="7"/>
      <c r="T392" s="173">
        <v>3</v>
      </c>
      <c r="U392" s="142"/>
      <c r="V392" s="173">
        <v>3</v>
      </c>
      <c r="W392" s="146"/>
      <c r="X392" s="7"/>
      <c r="Y392" s="63" t="s">
        <v>96</v>
      </c>
      <c r="Z392" s="61"/>
      <c r="AA392" s="423" t="s">
        <v>23</v>
      </c>
      <c r="AB392" s="417" t="s">
        <v>22</v>
      </c>
      <c r="AC392" s="7"/>
      <c r="AD392" s="41" t="s">
        <v>67</v>
      </c>
      <c r="AE392" s="226">
        <v>3</v>
      </c>
      <c r="AF392" s="224"/>
      <c r="AG392" s="38" t="s">
        <v>80</v>
      </c>
      <c r="AH392" s="226">
        <v>8</v>
      </c>
      <c r="AI392" s="224"/>
      <c r="AJ392" s="391" t="s">
        <v>108</v>
      </c>
      <c r="AK392" s="398" t="s">
        <v>24</v>
      </c>
      <c r="AL392" s="347" t="s">
        <v>25</v>
      </c>
      <c r="AM392" s="6"/>
      <c r="AN392" s="386"/>
      <c r="AO392" s="6"/>
      <c r="AP392" s="49" t="s">
        <v>116</v>
      </c>
      <c r="AQ392" s="55">
        <f>AW390+AW391+AW392+AW393+AW394+AW395+AW396+AW397+AW398+AW399+AW400+AW401+AW402+AX390+AX391+AX392+AX393+AX394+AX395+AX396+AX397+AX398+AX399+AX400+AX401+AX402</f>
        <v>0</v>
      </c>
      <c r="AR392" s="6"/>
      <c r="AV392" s="6"/>
      <c r="AW392" s="93">
        <f t="shared" si="55"/>
        <v>0</v>
      </c>
      <c r="AX392" s="98">
        <f t="shared" si="56"/>
        <v>0</v>
      </c>
      <c r="AZ392" s="6"/>
      <c r="BA392" s="6"/>
      <c r="BB392" s="6"/>
      <c r="BC392" s="6"/>
      <c r="BD392" s="6"/>
      <c r="BE392" s="6"/>
      <c r="BF392" s="6"/>
      <c r="BH392" s="58" t="s">
        <v>142</v>
      </c>
      <c r="BI392" s="56">
        <f>AQ399*1</f>
        <v>0</v>
      </c>
      <c r="BJ392" s="56">
        <f>BK392-BI392</f>
        <v>1</v>
      </c>
      <c r="BK392" s="240">
        <v>1</v>
      </c>
      <c r="BL392" s="240"/>
    </row>
    <row r="393" spans="1:245" ht="22.15" customHeight="1" x14ac:dyDescent="0.2">
      <c r="B393" s="174"/>
      <c r="C393" s="421"/>
      <c r="D393" s="435"/>
      <c r="E393" s="438"/>
      <c r="F393" s="360"/>
      <c r="G393" s="360"/>
      <c r="H393" s="360"/>
      <c r="I393" s="173">
        <v>4</v>
      </c>
      <c r="J393" s="142"/>
      <c r="K393" s="373"/>
      <c r="L393" s="373"/>
      <c r="M393" s="373"/>
      <c r="N393" s="373"/>
      <c r="O393" s="7"/>
      <c r="P393" s="351"/>
      <c r="Q393" s="354"/>
      <c r="R393" s="354"/>
      <c r="S393" s="7"/>
      <c r="T393" s="173">
        <v>4</v>
      </c>
      <c r="U393" s="142"/>
      <c r="V393" s="173">
        <v>4</v>
      </c>
      <c r="W393" s="146"/>
      <c r="X393" s="7"/>
      <c r="Y393" s="63" t="s">
        <v>97</v>
      </c>
      <c r="Z393" s="61"/>
      <c r="AA393" s="424"/>
      <c r="AB393" s="418"/>
      <c r="AC393" s="7"/>
      <c r="AD393" s="40" t="s">
        <v>68</v>
      </c>
      <c r="AE393" s="106">
        <v>4</v>
      </c>
      <c r="AF393" s="225"/>
      <c r="AG393" s="9" t="s">
        <v>83</v>
      </c>
      <c r="AH393" s="106">
        <v>9</v>
      </c>
      <c r="AI393" s="225"/>
      <c r="AJ393" s="400"/>
      <c r="AK393" s="401"/>
      <c r="AL393" s="395"/>
      <c r="AM393" s="6"/>
      <c r="AN393" s="386"/>
      <c r="AO393" s="6"/>
      <c r="AP393" s="49" t="s">
        <v>117</v>
      </c>
      <c r="AQ393" s="56">
        <f>AQ392*1/AQ391</f>
        <v>0</v>
      </c>
      <c r="AR393" s="6"/>
      <c r="AV393" s="6"/>
      <c r="AW393" s="93">
        <f t="shared" si="55"/>
        <v>0</v>
      </c>
      <c r="AX393" s="98">
        <f t="shared" si="56"/>
        <v>0</v>
      </c>
      <c r="AZ393" s="6"/>
      <c r="BA393" s="6"/>
      <c r="BB393" s="6"/>
      <c r="BC393" s="6"/>
      <c r="BD393" s="6"/>
      <c r="BE393" s="6"/>
      <c r="BF393" s="6"/>
    </row>
    <row r="394" spans="1:245" ht="22.15" customHeight="1" x14ac:dyDescent="0.2">
      <c r="B394" s="174"/>
      <c r="C394" s="421"/>
      <c r="D394" s="435"/>
      <c r="E394" s="438"/>
      <c r="F394" s="360"/>
      <c r="G394" s="360"/>
      <c r="H394" s="360"/>
      <c r="I394" s="173">
        <v>5</v>
      </c>
      <c r="J394" s="142"/>
      <c r="K394" s="374"/>
      <c r="L394" s="374"/>
      <c r="M394" s="374"/>
      <c r="N394" s="374"/>
      <c r="O394" s="7"/>
      <c r="P394" s="351"/>
      <c r="Q394" s="354"/>
      <c r="R394" s="354"/>
      <c r="S394" s="7"/>
      <c r="T394" s="173">
        <v>5</v>
      </c>
      <c r="U394" s="142"/>
      <c r="V394" s="173">
        <v>5</v>
      </c>
      <c r="W394" s="146"/>
      <c r="X394" s="7"/>
      <c r="Y394" s="50" t="s">
        <v>98</v>
      </c>
      <c r="Z394" s="60"/>
      <c r="AA394" s="428" t="s">
        <v>127</v>
      </c>
      <c r="AB394" s="425" t="s">
        <v>26</v>
      </c>
      <c r="AC394" s="7"/>
      <c r="AD394" s="41" t="s">
        <v>69</v>
      </c>
      <c r="AE394" s="226">
        <v>5</v>
      </c>
      <c r="AF394" s="224"/>
      <c r="AG394" s="38" t="s">
        <v>84</v>
      </c>
      <c r="AH394" s="226">
        <v>10</v>
      </c>
      <c r="AI394" s="224"/>
      <c r="AJ394" s="402" t="s">
        <v>109</v>
      </c>
      <c r="AK394" s="403" t="s">
        <v>27</v>
      </c>
      <c r="AL394" s="388" t="s">
        <v>28</v>
      </c>
      <c r="AM394" s="6"/>
      <c r="AN394" s="386"/>
      <c r="AO394" s="6"/>
      <c r="AP394" s="57" t="s">
        <v>118</v>
      </c>
      <c r="AQ394" s="55">
        <v>13</v>
      </c>
      <c r="AR394" s="6"/>
      <c r="AV394" s="6"/>
      <c r="AW394" s="93">
        <f t="shared" si="55"/>
        <v>0</v>
      </c>
      <c r="AX394" s="98">
        <f t="shared" si="56"/>
        <v>0</v>
      </c>
      <c r="AZ394" s="6"/>
      <c r="BA394" s="6"/>
      <c r="BB394" s="6"/>
      <c r="BC394" s="6"/>
      <c r="BD394" s="6"/>
      <c r="BE394" s="6"/>
      <c r="BF394" s="6"/>
    </row>
    <row r="395" spans="1:245" ht="22.15" customHeight="1" x14ac:dyDescent="0.2">
      <c r="B395" s="174"/>
      <c r="C395" s="421"/>
      <c r="D395" s="435"/>
      <c r="E395" s="438"/>
      <c r="F395" s="360"/>
      <c r="G395" s="360"/>
      <c r="H395" s="360"/>
      <c r="I395" s="173">
        <v>6</v>
      </c>
      <c r="J395" s="142"/>
      <c r="K395" s="374"/>
      <c r="L395" s="374"/>
      <c r="M395" s="374"/>
      <c r="N395" s="374"/>
      <c r="O395" s="7"/>
      <c r="P395" s="351"/>
      <c r="Q395" s="354"/>
      <c r="R395" s="354"/>
      <c r="S395" s="7"/>
      <c r="T395" s="173">
        <v>6</v>
      </c>
      <c r="U395" s="142"/>
      <c r="V395" s="173">
        <v>6</v>
      </c>
      <c r="W395" s="146"/>
      <c r="X395" s="7"/>
      <c r="Y395" s="50" t="s">
        <v>99</v>
      </c>
      <c r="Z395" s="60"/>
      <c r="AA395" s="429"/>
      <c r="AB395" s="426"/>
      <c r="AC395" s="7"/>
      <c r="AD395" s="40" t="s">
        <v>70</v>
      </c>
      <c r="AE395" s="106">
        <v>6</v>
      </c>
      <c r="AF395" s="225"/>
      <c r="AG395" s="26" t="s">
        <v>85</v>
      </c>
      <c r="AH395" s="106">
        <v>10</v>
      </c>
      <c r="AI395" s="225"/>
      <c r="AJ395" s="393"/>
      <c r="AK395" s="396"/>
      <c r="AL395" s="389"/>
      <c r="AM395" s="6"/>
      <c r="AN395" s="386"/>
      <c r="AO395" s="6"/>
      <c r="AP395" s="57" t="s">
        <v>120</v>
      </c>
      <c r="AQ395" s="55">
        <f>AA389*1</f>
        <v>0</v>
      </c>
      <c r="AR395" s="6"/>
      <c r="AV395" s="6"/>
      <c r="AW395" s="93">
        <f t="shared" si="55"/>
        <v>0</v>
      </c>
      <c r="AX395" s="98">
        <f t="shared" si="56"/>
        <v>0</v>
      </c>
      <c r="AZ395" s="6"/>
      <c r="BA395" s="6"/>
      <c r="BB395" s="6"/>
      <c r="BC395" s="6"/>
      <c r="BD395" s="6"/>
      <c r="BE395" s="6"/>
      <c r="BF395" s="6"/>
    </row>
    <row r="396" spans="1:245" ht="22.15" customHeight="1" x14ac:dyDescent="0.2">
      <c r="B396" s="174"/>
      <c r="C396" s="421"/>
      <c r="D396" s="435"/>
      <c r="E396" s="438"/>
      <c r="F396" s="360"/>
      <c r="G396" s="360"/>
      <c r="H396" s="360"/>
      <c r="I396" s="173">
        <v>7</v>
      </c>
      <c r="J396" s="142"/>
      <c r="K396" s="374"/>
      <c r="L396" s="374"/>
      <c r="M396" s="374"/>
      <c r="N396" s="374"/>
      <c r="O396" s="7"/>
      <c r="P396" s="441"/>
      <c r="Q396" s="443"/>
      <c r="R396" s="443"/>
      <c r="S396" s="7"/>
      <c r="T396" s="173">
        <v>7</v>
      </c>
      <c r="U396" s="142"/>
      <c r="V396" s="173">
        <v>7</v>
      </c>
      <c r="W396" s="146"/>
      <c r="X396" s="7"/>
      <c r="Y396" s="51" t="s">
        <v>122</v>
      </c>
      <c r="Z396" s="60"/>
      <c r="AA396" s="430"/>
      <c r="AB396" s="427"/>
      <c r="AC396" s="7"/>
      <c r="AD396" s="47" t="s">
        <v>71</v>
      </c>
      <c r="AE396" s="226">
        <v>7</v>
      </c>
      <c r="AF396" s="227"/>
      <c r="AG396" s="48" t="s">
        <v>86</v>
      </c>
      <c r="AH396" s="226">
        <v>10</v>
      </c>
      <c r="AI396" s="227"/>
      <c r="AJ396" s="394"/>
      <c r="AK396" s="397"/>
      <c r="AL396" s="390"/>
      <c r="AM396" s="6"/>
      <c r="AN396" s="386"/>
      <c r="AO396" s="6"/>
      <c r="AP396" s="57" t="s">
        <v>121</v>
      </c>
      <c r="AQ396" s="56">
        <f>AQ395*1/AQ394</f>
        <v>0</v>
      </c>
      <c r="AR396" s="6"/>
      <c r="AV396" s="6"/>
      <c r="AW396" s="93">
        <f t="shared" si="55"/>
        <v>0</v>
      </c>
      <c r="AX396" s="98">
        <f t="shared" si="56"/>
        <v>0</v>
      </c>
      <c r="AZ396" s="6"/>
      <c r="BA396" s="6"/>
      <c r="BB396" s="6"/>
      <c r="BC396" s="6"/>
      <c r="BD396" s="6"/>
      <c r="BE396" s="6"/>
      <c r="BF396" s="6"/>
    </row>
    <row r="397" spans="1:245" ht="22.15" customHeight="1" x14ac:dyDescent="0.2">
      <c r="B397" s="174"/>
      <c r="C397" s="421"/>
      <c r="D397" s="435"/>
      <c r="E397" s="438"/>
      <c r="F397" s="360"/>
      <c r="G397" s="360"/>
      <c r="H397" s="360"/>
      <c r="I397" s="173">
        <v>8</v>
      </c>
      <c r="J397" s="142"/>
      <c r="K397" s="374"/>
      <c r="L397" s="374"/>
      <c r="M397" s="374"/>
      <c r="N397" s="374"/>
      <c r="O397" s="7"/>
      <c r="P397" s="350" t="s">
        <v>82</v>
      </c>
      <c r="Q397" s="353"/>
      <c r="R397" s="353"/>
      <c r="S397" s="7"/>
      <c r="T397" s="173">
        <v>8</v>
      </c>
      <c r="U397" s="142"/>
      <c r="V397" s="173">
        <v>8</v>
      </c>
      <c r="W397" s="147"/>
      <c r="X397" s="7"/>
      <c r="Y397" s="63" t="s">
        <v>123</v>
      </c>
      <c r="Z397" s="61"/>
      <c r="AA397" s="447" t="s">
        <v>128</v>
      </c>
      <c r="AB397" s="446" t="s">
        <v>29</v>
      </c>
      <c r="AC397" s="7"/>
      <c r="AD397" s="40" t="s">
        <v>72</v>
      </c>
      <c r="AE397" s="106">
        <v>7</v>
      </c>
      <c r="AF397" s="225"/>
      <c r="AG397" s="26" t="s">
        <v>87</v>
      </c>
      <c r="AH397" s="106">
        <v>7</v>
      </c>
      <c r="AI397" s="225"/>
      <c r="AJ397" s="391" t="s">
        <v>110</v>
      </c>
      <c r="AK397" s="398" t="s">
        <v>30</v>
      </c>
      <c r="AL397" s="347" t="s">
        <v>31</v>
      </c>
      <c r="AM397" s="6"/>
      <c r="AN397" s="386"/>
      <c r="AO397" s="6"/>
      <c r="AP397" s="58" t="s">
        <v>113</v>
      </c>
      <c r="AQ397" s="244">
        <f>AQ391*13</f>
        <v>2340</v>
      </c>
      <c r="AR397" s="6"/>
      <c r="AV397" s="6"/>
      <c r="AW397" s="93">
        <f t="shared" si="55"/>
        <v>0</v>
      </c>
      <c r="AX397" s="98">
        <f t="shared" si="56"/>
        <v>0</v>
      </c>
      <c r="AZ397" s="6"/>
      <c r="BA397" s="6"/>
      <c r="BB397" s="6"/>
      <c r="BC397" s="6"/>
      <c r="BD397" s="6"/>
      <c r="BE397" s="6"/>
      <c r="BF397" s="6"/>
    </row>
    <row r="398" spans="1:245" ht="22.15" customHeight="1" x14ac:dyDescent="0.2">
      <c r="B398" s="174"/>
      <c r="C398" s="421"/>
      <c r="D398" s="435"/>
      <c r="E398" s="438"/>
      <c r="F398" s="360"/>
      <c r="G398" s="360"/>
      <c r="H398" s="360"/>
      <c r="I398" s="173">
        <v>9</v>
      </c>
      <c r="J398" s="142"/>
      <c r="K398" s="374"/>
      <c r="L398" s="374"/>
      <c r="M398" s="374"/>
      <c r="N398" s="374"/>
      <c r="O398" s="7"/>
      <c r="P398" s="351"/>
      <c r="Q398" s="354"/>
      <c r="R398" s="354"/>
      <c r="S398" s="7"/>
      <c r="T398" s="173">
        <v>9</v>
      </c>
      <c r="U398" s="142"/>
      <c r="V398" s="173">
        <v>9</v>
      </c>
      <c r="W398" s="147"/>
      <c r="X398" s="7"/>
      <c r="Y398" s="63" t="s">
        <v>100</v>
      </c>
      <c r="Z398" s="61"/>
      <c r="AA398" s="424"/>
      <c r="AB398" s="418"/>
      <c r="AC398" s="7"/>
      <c r="AD398" s="41" t="s">
        <v>73</v>
      </c>
      <c r="AE398" s="226">
        <v>8</v>
      </c>
      <c r="AF398" s="224"/>
      <c r="AG398" s="38" t="s">
        <v>88</v>
      </c>
      <c r="AH398" s="226">
        <v>5</v>
      </c>
      <c r="AI398" s="224"/>
      <c r="AJ398" s="400"/>
      <c r="AK398" s="401"/>
      <c r="AL398" s="395"/>
      <c r="AM398" s="6"/>
      <c r="AN398" s="386"/>
      <c r="AO398" s="6"/>
      <c r="AP398" s="58" t="s">
        <v>114</v>
      </c>
      <c r="AQ398" s="244">
        <f>AQ392*AA389</f>
        <v>0</v>
      </c>
      <c r="AR398" s="6"/>
      <c r="AV398" s="6"/>
      <c r="AW398" s="93">
        <f t="shared" si="55"/>
        <v>0</v>
      </c>
      <c r="AX398" s="98">
        <f t="shared" si="56"/>
        <v>0</v>
      </c>
      <c r="AZ398" s="6"/>
      <c r="BA398" s="6"/>
      <c r="BB398" s="6"/>
      <c r="BC398" s="6"/>
      <c r="BD398" s="6"/>
      <c r="BE398" s="6"/>
      <c r="BF398" s="6"/>
    </row>
    <row r="399" spans="1:245" ht="22.15" customHeight="1" thickBot="1" x14ac:dyDescent="0.25">
      <c r="B399" s="174"/>
      <c r="C399" s="421"/>
      <c r="D399" s="435"/>
      <c r="E399" s="438"/>
      <c r="F399" s="360"/>
      <c r="G399" s="360"/>
      <c r="H399" s="360"/>
      <c r="I399" s="173">
        <v>10</v>
      </c>
      <c r="J399" s="142"/>
      <c r="K399" s="374"/>
      <c r="L399" s="374"/>
      <c r="M399" s="374"/>
      <c r="N399" s="374"/>
      <c r="O399" s="7"/>
      <c r="P399" s="351"/>
      <c r="Q399" s="354"/>
      <c r="R399" s="354"/>
      <c r="S399" s="7"/>
      <c r="T399" s="173">
        <v>10</v>
      </c>
      <c r="U399" s="142"/>
      <c r="V399" s="173">
        <v>10</v>
      </c>
      <c r="W399" s="147"/>
      <c r="X399" s="7"/>
      <c r="Y399" s="50" t="s">
        <v>101</v>
      </c>
      <c r="Z399" s="60"/>
      <c r="AA399" s="428" t="s">
        <v>129</v>
      </c>
      <c r="AB399" s="425" t="s">
        <v>32</v>
      </c>
      <c r="AC399" s="7"/>
      <c r="AD399" s="40" t="s">
        <v>74</v>
      </c>
      <c r="AE399" s="106">
        <v>8</v>
      </c>
      <c r="AF399" s="225"/>
      <c r="AG399" s="26" t="s">
        <v>89</v>
      </c>
      <c r="AH399" s="106">
        <v>7</v>
      </c>
      <c r="AI399" s="225"/>
      <c r="AJ399" s="393" t="s">
        <v>111</v>
      </c>
      <c r="AK399" s="396" t="s">
        <v>33</v>
      </c>
      <c r="AL399" s="389" t="s">
        <v>34</v>
      </c>
      <c r="AM399" s="6"/>
      <c r="AN399" s="386"/>
      <c r="AO399" s="6"/>
      <c r="AP399" s="237" t="s">
        <v>119</v>
      </c>
      <c r="AQ399" s="238">
        <f>AQ398*1/AQ397</f>
        <v>0</v>
      </c>
      <c r="AR399" s="6"/>
      <c r="AV399" s="6"/>
      <c r="AW399" s="93">
        <f t="shared" si="55"/>
        <v>0</v>
      </c>
      <c r="AX399" s="98">
        <f t="shared" si="56"/>
        <v>0</v>
      </c>
      <c r="AZ399" s="6"/>
      <c r="BA399" s="6"/>
      <c r="BB399" s="6"/>
      <c r="BC399" s="6"/>
      <c r="BD399" s="6"/>
      <c r="BE399" s="6"/>
      <c r="BF399" s="6"/>
    </row>
    <row r="400" spans="1:245" ht="22.15" customHeight="1" x14ac:dyDescent="0.2">
      <c r="B400" s="174"/>
      <c r="C400" s="421"/>
      <c r="D400" s="435"/>
      <c r="E400" s="438"/>
      <c r="F400" s="360"/>
      <c r="G400" s="360"/>
      <c r="H400" s="360"/>
      <c r="I400" s="173">
        <v>11</v>
      </c>
      <c r="J400" s="142"/>
      <c r="K400" s="374"/>
      <c r="L400" s="374"/>
      <c r="M400" s="374"/>
      <c r="N400" s="374"/>
      <c r="O400" s="7"/>
      <c r="P400" s="351"/>
      <c r="Q400" s="354"/>
      <c r="R400" s="354"/>
      <c r="S400" s="7"/>
      <c r="T400" s="173">
        <v>11</v>
      </c>
      <c r="U400" s="142"/>
      <c r="V400" s="173">
        <v>11</v>
      </c>
      <c r="W400" s="147"/>
      <c r="X400" s="7"/>
      <c r="Y400" s="50" t="s">
        <v>102</v>
      </c>
      <c r="Z400" s="60"/>
      <c r="AA400" s="430"/>
      <c r="AB400" s="427"/>
      <c r="AC400" s="7"/>
      <c r="AD400" s="42" t="s">
        <v>75</v>
      </c>
      <c r="AE400" s="226">
        <v>9</v>
      </c>
      <c r="AF400" s="228"/>
      <c r="AG400" s="38" t="s">
        <v>90</v>
      </c>
      <c r="AH400" s="226">
        <v>6</v>
      </c>
      <c r="AI400" s="228"/>
      <c r="AJ400" s="394"/>
      <c r="AK400" s="397"/>
      <c r="AL400" s="390"/>
      <c r="AM400" s="6"/>
      <c r="AN400" s="386"/>
      <c r="AO400" s="6"/>
      <c r="AP400" s="2"/>
      <c r="AQ400" s="6"/>
      <c r="AR400" s="6"/>
      <c r="AV400" s="6"/>
      <c r="AW400" s="93">
        <f t="shared" si="55"/>
        <v>0</v>
      </c>
      <c r="AX400" s="98">
        <f t="shared" si="56"/>
        <v>0</v>
      </c>
      <c r="AZ400" s="6"/>
      <c r="BA400" s="6"/>
      <c r="BB400" s="6"/>
      <c r="BC400" s="6"/>
      <c r="BD400" s="6"/>
      <c r="BE400" s="6"/>
      <c r="BF400" s="6"/>
    </row>
    <row r="401" spans="2:60" ht="22.15" customHeight="1" x14ac:dyDescent="0.2">
      <c r="B401" s="174"/>
      <c r="C401" s="421"/>
      <c r="D401" s="435"/>
      <c r="E401" s="438"/>
      <c r="F401" s="360"/>
      <c r="G401" s="360"/>
      <c r="H401" s="360"/>
      <c r="I401" s="173">
        <v>12</v>
      </c>
      <c r="J401" s="142"/>
      <c r="K401" s="374"/>
      <c r="L401" s="374"/>
      <c r="M401" s="374"/>
      <c r="N401" s="374"/>
      <c r="O401" s="7"/>
      <c r="P401" s="351"/>
      <c r="Q401" s="354"/>
      <c r="R401" s="354"/>
      <c r="S401" s="7"/>
      <c r="T401" s="173">
        <v>12</v>
      </c>
      <c r="U401" s="142"/>
      <c r="V401" s="173">
        <v>12</v>
      </c>
      <c r="W401" s="147"/>
      <c r="X401" s="7"/>
      <c r="Y401" s="63" t="s">
        <v>103</v>
      </c>
      <c r="Z401" s="66"/>
      <c r="AA401" s="432" t="s">
        <v>130</v>
      </c>
      <c r="AB401" s="417" t="s">
        <v>35</v>
      </c>
      <c r="AC401" s="7"/>
      <c r="AD401" s="43" t="s">
        <v>76</v>
      </c>
      <c r="AE401" s="106">
        <v>8</v>
      </c>
      <c r="AF401" s="225"/>
      <c r="AG401" s="26" t="s">
        <v>91</v>
      </c>
      <c r="AH401" s="106">
        <v>9</v>
      </c>
      <c r="AI401" s="225"/>
      <c r="AJ401" s="391" t="s">
        <v>112</v>
      </c>
      <c r="AK401" s="398" t="s">
        <v>36</v>
      </c>
      <c r="AL401" s="347" t="s">
        <v>37</v>
      </c>
      <c r="AM401" s="6"/>
      <c r="AN401" s="386"/>
      <c r="AO401" s="6"/>
      <c r="AP401" s="2"/>
      <c r="AQ401" s="6"/>
      <c r="AR401" s="6"/>
      <c r="AV401" s="6"/>
      <c r="AW401" s="93">
        <f t="shared" si="55"/>
        <v>0</v>
      </c>
      <c r="AX401" s="98">
        <f t="shared" si="56"/>
        <v>0</v>
      </c>
      <c r="AZ401" s="6"/>
      <c r="BA401" s="6"/>
      <c r="BB401" s="6"/>
      <c r="BC401" s="6"/>
      <c r="BD401" s="6"/>
      <c r="BE401" s="6"/>
      <c r="BF401" s="6"/>
    </row>
    <row r="402" spans="2:60" ht="22.15" customHeight="1" thickBot="1" x14ac:dyDescent="0.25">
      <c r="B402" s="175"/>
      <c r="C402" s="422"/>
      <c r="D402" s="436"/>
      <c r="E402" s="439"/>
      <c r="F402" s="361"/>
      <c r="G402" s="361"/>
      <c r="H402" s="361"/>
      <c r="I402" s="176">
        <v>13</v>
      </c>
      <c r="J402" s="143"/>
      <c r="K402" s="375"/>
      <c r="L402" s="375"/>
      <c r="M402" s="375"/>
      <c r="N402" s="375"/>
      <c r="O402" s="7"/>
      <c r="P402" s="352"/>
      <c r="Q402" s="355"/>
      <c r="R402" s="355"/>
      <c r="S402" s="7"/>
      <c r="T402" s="176">
        <v>13</v>
      </c>
      <c r="U402" s="143"/>
      <c r="V402" s="176">
        <v>13</v>
      </c>
      <c r="W402" s="148"/>
      <c r="X402" s="7"/>
      <c r="Y402" s="64" t="s">
        <v>104</v>
      </c>
      <c r="Z402" s="67"/>
      <c r="AA402" s="433"/>
      <c r="AB402" s="431"/>
      <c r="AC402" s="7"/>
      <c r="AD402" s="44" t="s">
        <v>77</v>
      </c>
      <c r="AE402" s="229">
        <v>5</v>
      </c>
      <c r="AF402" s="230"/>
      <c r="AG402" s="25" t="s">
        <v>92</v>
      </c>
      <c r="AH402" s="229">
        <v>10</v>
      </c>
      <c r="AI402" s="230"/>
      <c r="AJ402" s="392"/>
      <c r="AK402" s="399"/>
      <c r="AL402" s="348"/>
      <c r="AM402" s="6"/>
      <c r="AN402" s="387"/>
      <c r="AO402" s="6"/>
      <c r="AP402" s="2"/>
      <c r="AQ402" s="6"/>
      <c r="AR402" s="6"/>
      <c r="AV402" s="6"/>
      <c r="AW402" s="93">
        <f t="shared" si="55"/>
        <v>0</v>
      </c>
      <c r="AX402" s="98">
        <f t="shared" si="56"/>
        <v>0</v>
      </c>
      <c r="AZ402" s="6"/>
      <c r="BA402" s="6"/>
      <c r="BB402" s="6"/>
      <c r="BC402" s="6"/>
      <c r="BD402" s="6"/>
      <c r="BE402" s="6"/>
      <c r="BF402" s="6"/>
    </row>
    <row r="403" spans="2:60" s="28" customFormat="1" ht="12.75" x14ac:dyDescent="0.2">
      <c r="B403" s="92"/>
      <c r="C403" s="27"/>
      <c r="I403" s="185"/>
      <c r="K403" s="32"/>
      <c r="L403" s="32"/>
      <c r="M403" s="32"/>
      <c r="N403" s="32"/>
      <c r="O403" s="7"/>
      <c r="P403" s="194"/>
      <c r="Q403" s="32"/>
      <c r="R403" s="32"/>
      <c r="T403" s="185"/>
      <c r="U403" s="32"/>
      <c r="V403" s="185"/>
      <c r="W403" s="32"/>
      <c r="Z403" s="32"/>
      <c r="AA403" s="29"/>
      <c r="AB403" s="29"/>
      <c r="AE403" s="76"/>
      <c r="AF403" s="233"/>
      <c r="AH403" s="76"/>
      <c r="AI403" s="233"/>
      <c r="AN403" s="32"/>
      <c r="AQ403" s="136"/>
      <c r="AT403" s="76"/>
      <c r="AU403" s="77"/>
      <c r="AW403" s="93"/>
      <c r="AX403" s="93"/>
      <c r="BH403" s="76"/>
    </row>
    <row r="404" spans="2:60" s="28" customFormat="1" ht="12.75" x14ac:dyDescent="0.2">
      <c r="B404" s="92"/>
      <c r="C404" s="27"/>
      <c r="I404" s="185"/>
      <c r="K404" s="32"/>
      <c r="L404" s="32"/>
      <c r="M404" s="32"/>
      <c r="N404" s="32"/>
      <c r="P404" s="194"/>
      <c r="Q404" s="32"/>
      <c r="R404" s="32"/>
      <c r="T404" s="185"/>
      <c r="U404" s="32"/>
      <c r="V404" s="185"/>
      <c r="W404" s="32"/>
      <c r="Z404" s="32"/>
      <c r="AA404" s="29"/>
      <c r="AB404" s="29"/>
      <c r="AE404" s="76"/>
      <c r="AF404" s="233"/>
      <c r="AH404" s="76"/>
      <c r="AI404" s="233"/>
      <c r="AN404" s="32"/>
      <c r="AQ404" s="136"/>
      <c r="AT404" s="76"/>
      <c r="AU404" s="77"/>
      <c r="AW404" s="93"/>
      <c r="AX404" s="93"/>
      <c r="BH404" s="76"/>
    </row>
    <row r="405" spans="2:60" s="28" customFormat="1" ht="12.75" x14ac:dyDescent="0.2">
      <c r="B405" s="92"/>
      <c r="C405" s="27"/>
      <c r="I405" s="185"/>
      <c r="K405" s="32"/>
      <c r="L405" s="32"/>
      <c r="M405" s="32"/>
      <c r="N405" s="32"/>
      <c r="P405" s="194"/>
      <c r="Q405" s="32"/>
      <c r="R405" s="32"/>
      <c r="T405" s="185"/>
      <c r="U405" s="32"/>
      <c r="V405" s="185"/>
      <c r="W405" s="32"/>
      <c r="Z405" s="32"/>
      <c r="AA405" s="29"/>
      <c r="AB405" s="29"/>
      <c r="AE405" s="76"/>
      <c r="AF405" s="233"/>
      <c r="AH405" s="76"/>
      <c r="AI405" s="233"/>
      <c r="AN405" s="32"/>
      <c r="AQ405" s="136"/>
      <c r="AT405" s="76"/>
      <c r="AU405" s="77"/>
      <c r="AW405" s="93"/>
      <c r="AX405" s="93"/>
      <c r="BH405" s="76"/>
    </row>
    <row r="406" spans="2:60" s="28" customFormat="1" ht="12.75" x14ac:dyDescent="0.2">
      <c r="B406" s="92"/>
      <c r="C406" s="27"/>
      <c r="I406" s="185"/>
      <c r="K406" s="32"/>
      <c r="L406" s="32"/>
      <c r="M406" s="32"/>
      <c r="N406" s="32"/>
      <c r="P406" s="194"/>
      <c r="Q406" s="32"/>
      <c r="R406" s="32"/>
      <c r="T406" s="185"/>
      <c r="U406" s="32"/>
      <c r="V406" s="185"/>
      <c r="W406" s="32"/>
      <c r="Z406" s="32"/>
      <c r="AA406" s="29"/>
      <c r="AB406" s="29"/>
      <c r="AE406" s="76"/>
      <c r="AF406" s="233"/>
      <c r="AH406" s="76"/>
      <c r="AI406" s="233"/>
      <c r="AN406" s="32"/>
      <c r="AQ406" s="136"/>
      <c r="AT406" s="76"/>
      <c r="AU406" s="77"/>
      <c r="AW406" s="93"/>
      <c r="AX406" s="93"/>
      <c r="BH406" s="76"/>
    </row>
    <row r="407" spans="2:60" s="28" customFormat="1" ht="12.75" x14ac:dyDescent="0.2">
      <c r="B407" s="92"/>
      <c r="C407" s="27"/>
      <c r="I407" s="185"/>
      <c r="K407" s="32"/>
      <c r="L407" s="32"/>
      <c r="M407" s="32"/>
      <c r="N407" s="32"/>
      <c r="P407" s="194"/>
      <c r="Q407" s="32"/>
      <c r="R407" s="32"/>
      <c r="T407" s="185"/>
      <c r="U407" s="32"/>
      <c r="V407" s="185"/>
      <c r="W407" s="32"/>
      <c r="Z407" s="32"/>
      <c r="AA407" s="29"/>
      <c r="AB407" s="29"/>
      <c r="AE407" s="76"/>
      <c r="AF407" s="233"/>
      <c r="AH407" s="76"/>
      <c r="AI407" s="233"/>
      <c r="AN407" s="32"/>
      <c r="AQ407" s="136"/>
      <c r="AT407" s="76"/>
      <c r="AU407" s="77"/>
      <c r="AW407" s="93"/>
      <c r="AX407" s="93"/>
      <c r="BH407" s="76"/>
    </row>
    <row r="408" spans="2:60" s="28" customFormat="1" ht="12.75" x14ac:dyDescent="0.2">
      <c r="B408" s="92"/>
      <c r="C408" s="27"/>
      <c r="I408" s="185"/>
      <c r="K408" s="32"/>
      <c r="L408" s="32"/>
      <c r="M408" s="32"/>
      <c r="N408" s="32"/>
      <c r="P408" s="194"/>
      <c r="Q408" s="32"/>
      <c r="R408" s="32"/>
      <c r="T408" s="185"/>
      <c r="U408" s="32"/>
      <c r="V408" s="185"/>
      <c r="W408" s="32"/>
      <c r="Z408" s="32"/>
      <c r="AA408" s="29"/>
      <c r="AB408" s="29"/>
      <c r="AE408" s="76"/>
      <c r="AF408" s="233"/>
      <c r="AH408" s="76"/>
      <c r="AI408" s="233"/>
      <c r="AN408" s="32"/>
      <c r="AQ408" s="136"/>
      <c r="AT408" s="76"/>
      <c r="AU408" s="77"/>
      <c r="AW408" s="93"/>
      <c r="AX408" s="93"/>
      <c r="BH408" s="76"/>
    </row>
    <row r="409" spans="2:60" s="28" customFormat="1" ht="12.75" x14ac:dyDescent="0.2">
      <c r="B409" s="92"/>
      <c r="C409" s="27"/>
      <c r="I409" s="185"/>
      <c r="K409" s="32"/>
      <c r="L409" s="32"/>
      <c r="M409" s="32"/>
      <c r="N409" s="32"/>
      <c r="P409" s="194"/>
      <c r="Q409" s="32"/>
      <c r="R409" s="32"/>
      <c r="T409" s="185"/>
      <c r="U409" s="32"/>
      <c r="V409" s="185"/>
      <c r="W409" s="32"/>
      <c r="Z409" s="32"/>
      <c r="AA409" s="29"/>
      <c r="AB409" s="29"/>
      <c r="AE409" s="76"/>
      <c r="AF409" s="233"/>
      <c r="AH409" s="76"/>
      <c r="AI409" s="233"/>
      <c r="AN409" s="32"/>
      <c r="AQ409" s="136"/>
      <c r="AT409" s="76"/>
      <c r="AU409" s="77"/>
      <c r="AW409" s="93"/>
      <c r="AX409" s="93"/>
      <c r="BH409" s="76"/>
    </row>
    <row r="410" spans="2:60" s="28" customFormat="1" ht="12.75" x14ac:dyDescent="0.2">
      <c r="B410" s="92"/>
      <c r="C410" s="27"/>
      <c r="I410" s="185"/>
      <c r="K410" s="32"/>
      <c r="L410" s="32"/>
      <c r="M410" s="32"/>
      <c r="N410" s="32"/>
      <c r="P410" s="194"/>
      <c r="Q410" s="32"/>
      <c r="R410" s="32"/>
      <c r="T410" s="185"/>
      <c r="U410" s="32"/>
      <c r="V410" s="185"/>
      <c r="W410" s="32"/>
      <c r="Z410" s="32"/>
      <c r="AA410" s="29"/>
      <c r="AB410" s="29"/>
      <c r="AE410" s="76"/>
      <c r="AF410" s="233"/>
      <c r="AH410" s="76"/>
      <c r="AI410" s="233"/>
      <c r="AN410" s="32"/>
      <c r="AQ410" s="136"/>
      <c r="AT410" s="76"/>
      <c r="AU410" s="77"/>
      <c r="AW410" s="93"/>
      <c r="AX410" s="93"/>
      <c r="BH410" s="76"/>
    </row>
    <row r="411" spans="2:60" s="28" customFormat="1" ht="12.75" x14ac:dyDescent="0.2">
      <c r="B411" s="92"/>
      <c r="C411" s="27"/>
      <c r="I411" s="185"/>
      <c r="K411" s="32"/>
      <c r="L411" s="32"/>
      <c r="M411" s="32"/>
      <c r="N411" s="32"/>
      <c r="P411" s="194"/>
      <c r="Q411" s="32"/>
      <c r="R411" s="32"/>
      <c r="T411" s="185"/>
      <c r="U411" s="32"/>
      <c r="V411" s="185"/>
      <c r="W411" s="32"/>
      <c r="Z411" s="32"/>
      <c r="AA411" s="29"/>
      <c r="AB411" s="29"/>
      <c r="AE411" s="76"/>
      <c r="AF411" s="233"/>
      <c r="AH411" s="76"/>
      <c r="AI411" s="233"/>
      <c r="AN411" s="32"/>
      <c r="AQ411" s="136"/>
      <c r="AT411" s="76"/>
      <c r="AU411" s="77"/>
      <c r="AW411" s="93"/>
      <c r="AX411" s="93"/>
      <c r="BH411" s="76"/>
    </row>
    <row r="412" spans="2:60" s="28" customFormat="1" ht="12.75" x14ac:dyDescent="0.2">
      <c r="B412" s="92"/>
      <c r="C412" s="27"/>
      <c r="I412" s="185"/>
      <c r="K412" s="32"/>
      <c r="L412" s="32"/>
      <c r="M412" s="32"/>
      <c r="N412" s="32"/>
      <c r="P412" s="194"/>
      <c r="Q412" s="32"/>
      <c r="R412" s="32"/>
      <c r="T412" s="185"/>
      <c r="U412" s="32"/>
      <c r="V412" s="185"/>
      <c r="W412" s="32"/>
      <c r="Z412" s="32"/>
      <c r="AA412" s="29"/>
      <c r="AB412" s="29"/>
      <c r="AE412" s="76"/>
      <c r="AF412" s="233"/>
      <c r="AH412" s="76"/>
      <c r="AI412" s="233"/>
      <c r="AN412" s="32"/>
      <c r="AQ412" s="136"/>
      <c r="AT412" s="76"/>
      <c r="AU412" s="77"/>
      <c r="AW412" s="93"/>
      <c r="AX412" s="93"/>
      <c r="BH412" s="76"/>
    </row>
    <row r="413" spans="2:60" s="28" customFormat="1" ht="12.75" x14ac:dyDescent="0.2">
      <c r="B413" s="92"/>
      <c r="C413" s="27"/>
      <c r="I413" s="185"/>
      <c r="K413" s="32"/>
      <c r="L413" s="32"/>
      <c r="M413" s="32"/>
      <c r="N413" s="32"/>
      <c r="P413" s="194"/>
      <c r="Q413" s="32"/>
      <c r="R413" s="32"/>
      <c r="T413" s="185"/>
      <c r="U413" s="32"/>
      <c r="V413" s="185"/>
      <c r="W413" s="32"/>
      <c r="Z413" s="32"/>
      <c r="AA413" s="29"/>
      <c r="AB413" s="29"/>
      <c r="AE413" s="76"/>
      <c r="AF413" s="233"/>
      <c r="AH413" s="76"/>
      <c r="AI413" s="233"/>
      <c r="AN413" s="32"/>
      <c r="AQ413" s="136"/>
      <c r="AT413" s="76"/>
      <c r="AU413" s="77"/>
      <c r="AW413" s="93"/>
      <c r="AX413" s="93"/>
      <c r="BH413" s="76"/>
    </row>
    <row r="414" spans="2:60" s="28" customFormat="1" ht="12.75" x14ac:dyDescent="0.2">
      <c r="B414" s="92"/>
      <c r="C414" s="27"/>
      <c r="I414" s="185"/>
      <c r="K414" s="32"/>
      <c r="L414" s="32"/>
      <c r="M414" s="32"/>
      <c r="N414" s="32"/>
      <c r="P414" s="194"/>
      <c r="Q414" s="32"/>
      <c r="R414" s="32"/>
      <c r="T414" s="185"/>
      <c r="U414" s="32"/>
      <c r="V414" s="185"/>
      <c r="W414" s="32"/>
      <c r="Z414" s="32"/>
      <c r="AA414" s="29"/>
      <c r="AB414" s="29"/>
      <c r="AE414" s="76"/>
      <c r="AF414" s="233"/>
      <c r="AH414" s="76"/>
      <c r="AI414" s="233"/>
      <c r="AN414" s="32"/>
      <c r="AQ414" s="136"/>
      <c r="AT414" s="76"/>
      <c r="AU414" s="77"/>
      <c r="AW414" s="93"/>
      <c r="AX414" s="93"/>
      <c r="BH414" s="76"/>
    </row>
    <row r="415" spans="2:60" s="28" customFormat="1" ht="12.75" x14ac:dyDescent="0.2">
      <c r="B415" s="92"/>
      <c r="C415" s="27"/>
      <c r="I415" s="185"/>
      <c r="K415" s="32"/>
      <c r="L415" s="32"/>
      <c r="M415" s="32"/>
      <c r="N415" s="32"/>
      <c r="P415" s="194"/>
      <c r="Q415" s="32"/>
      <c r="R415" s="32"/>
      <c r="T415" s="185"/>
      <c r="U415" s="32"/>
      <c r="V415" s="185"/>
      <c r="W415" s="32"/>
      <c r="Z415" s="32"/>
      <c r="AA415" s="29"/>
      <c r="AB415" s="29"/>
      <c r="AE415" s="76"/>
      <c r="AF415" s="233"/>
      <c r="AH415" s="76"/>
      <c r="AI415" s="233"/>
      <c r="AN415" s="32"/>
      <c r="AQ415" s="136"/>
      <c r="AT415" s="76"/>
      <c r="AU415" s="77"/>
      <c r="AW415" s="93"/>
      <c r="AX415" s="93"/>
      <c r="BH415" s="76"/>
    </row>
    <row r="416" spans="2:60" s="28" customFormat="1" ht="12.75" x14ac:dyDescent="0.2">
      <c r="B416" s="92"/>
      <c r="C416" s="27"/>
      <c r="I416" s="185"/>
      <c r="K416" s="32"/>
      <c r="L416" s="32"/>
      <c r="M416" s="32"/>
      <c r="N416" s="32"/>
      <c r="P416" s="194"/>
      <c r="Q416" s="32"/>
      <c r="R416" s="32"/>
      <c r="T416" s="185"/>
      <c r="U416" s="32"/>
      <c r="V416" s="185"/>
      <c r="W416" s="32"/>
      <c r="Z416" s="32"/>
      <c r="AA416" s="29"/>
      <c r="AB416" s="29"/>
      <c r="AE416" s="76"/>
      <c r="AF416" s="233"/>
      <c r="AH416" s="76"/>
      <c r="AI416" s="233"/>
      <c r="AN416" s="32"/>
      <c r="AQ416" s="136"/>
      <c r="AT416" s="76"/>
      <c r="AU416" s="77"/>
      <c r="AW416" s="93"/>
      <c r="AX416" s="93"/>
      <c r="BH416" s="76"/>
    </row>
    <row r="417" spans="2:60" s="28" customFormat="1" ht="12.75" x14ac:dyDescent="0.2">
      <c r="B417" s="92"/>
      <c r="C417" s="27"/>
      <c r="I417" s="185"/>
      <c r="K417" s="32"/>
      <c r="L417" s="32"/>
      <c r="M417" s="32"/>
      <c r="N417" s="32"/>
      <c r="P417" s="194"/>
      <c r="Q417" s="32"/>
      <c r="R417" s="32"/>
      <c r="T417" s="185"/>
      <c r="U417" s="32"/>
      <c r="V417" s="185"/>
      <c r="W417" s="32"/>
      <c r="Z417" s="32"/>
      <c r="AA417" s="29"/>
      <c r="AB417" s="29"/>
      <c r="AE417" s="76"/>
      <c r="AF417" s="233"/>
      <c r="AH417" s="76"/>
      <c r="AI417" s="233"/>
      <c r="AN417" s="32"/>
      <c r="AQ417" s="136"/>
      <c r="AT417" s="76"/>
      <c r="AU417" s="77"/>
      <c r="AW417" s="93"/>
      <c r="AX417" s="93"/>
      <c r="BH417" s="76"/>
    </row>
    <row r="418" spans="2:60" s="28" customFormat="1" ht="12.75" x14ac:dyDescent="0.2">
      <c r="B418" s="92"/>
      <c r="C418" s="27"/>
      <c r="I418" s="185"/>
      <c r="K418" s="32"/>
      <c r="L418" s="32"/>
      <c r="M418" s="32"/>
      <c r="N418" s="32"/>
      <c r="P418" s="194"/>
      <c r="Q418" s="32"/>
      <c r="R418" s="32"/>
      <c r="T418" s="185"/>
      <c r="U418" s="32"/>
      <c r="V418" s="185"/>
      <c r="W418" s="32"/>
      <c r="Z418" s="32"/>
      <c r="AA418" s="29"/>
      <c r="AB418" s="29"/>
      <c r="AE418" s="76"/>
      <c r="AF418" s="233"/>
      <c r="AH418" s="76"/>
      <c r="AI418" s="233"/>
      <c r="AN418" s="32"/>
      <c r="AQ418" s="136"/>
      <c r="AT418" s="76"/>
      <c r="AU418" s="77"/>
      <c r="AW418" s="93"/>
      <c r="AX418" s="93"/>
      <c r="BH418" s="76"/>
    </row>
    <row r="419" spans="2:60" s="28" customFormat="1" ht="12.75" x14ac:dyDescent="0.2">
      <c r="B419" s="92"/>
      <c r="C419" s="27"/>
      <c r="I419" s="185"/>
      <c r="K419" s="32"/>
      <c r="L419" s="32"/>
      <c r="M419" s="32"/>
      <c r="N419" s="32"/>
      <c r="P419" s="194"/>
      <c r="Q419" s="32"/>
      <c r="R419" s="32"/>
      <c r="T419" s="185"/>
      <c r="U419" s="32"/>
      <c r="V419" s="185"/>
      <c r="W419" s="32"/>
      <c r="Z419" s="32"/>
      <c r="AA419" s="29"/>
      <c r="AB419" s="29"/>
      <c r="AE419" s="76"/>
      <c r="AF419" s="233"/>
      <c r="AH419" s="76"/>
      <c r="AI419" s="233"/>
      <c r="AN419" s="32"/>
      <c r="AQ419" s="136"/>
      <c r="AT419" s="76"/>
      <c r="AU419" s="77"/>
      <c r="AW419" s="93"/>
      <c r="AX419" s="93"/>
      <c r="BH419" s="76"/>
    </row>
    <row r="420" spans="2:60" s="28" customFormat="1" ht="12.75" x14ac:dyDescent="0.2">
      <c r="B420" s="92"/>
      <c r="C420" s="27"/>
      <c r="I420" s="185"/>
      <c r="K420" s="32"/>
      <c r="L420" s="32"/>
      <c r="M420" s="32"/>
      <c r="N420" s="32"/>
      <c r="P420" s="194"/>
      <c r="Q420" s="32"/>
      <c r="R420" s="32"/>
      <c r="T420" s="185"/>
      <c r="U420" s="32"/>
      <c r="V420" s="185"/>
      <c r="W420" s="32"/>
      <c r="Z420" s="32"/>
      <c r="AA420" s="29"/>
      <c r="AB420" s="29"/>
      <c r="AE420" s="76"/>
      <c r="AF420" s="233"/>
      <c r="AH420" s="76"/>
      <c r="AI420" s="233"/>
      <c r="AN420" s="32"/>
      <c r="AQ420" s="136"/>
      <c r="AT420" s="76"/>
      <c r="AU420" s="77"/>
      <c r="AW420" s="93"/>
      <c r="AX420" s="93"/>
      <c r="BH420" s="76"/>
    </row>
    <row r="421" spans="2:60" s="28" customFormat="1" ht="12.75" x14ac:dyDescent="0.2">
      <c r="B421" s="92"/>
      <c r="C421" s="27"/>
      <c r="I421" s="185"/>
      <c r="K421" s="32"/>
      <c r="L421" s="32"/>
      <c r="M421" s="32"/>
      <c r="N421" s="32"/>
      <c r="P421" s="194"/>
      <c r="Q421" s="32"/>
      <c r="R421" s="32"/>
      <c r="T421" s="185"/>
      <c r="U421" s="32"/>
      <c r="V421" s="185"/>
      <c r="W421" s="32"/>
      <c r="Z421" s="32"/>
      <c r="AA421" s="29"/>
      <c r="AB421" s="29"/>
      <c r="AE421" s="76"/>
      <c r="AF421" s="233"/>
      <c r="AH421" s="76"/>
      <c r="AI421" s="233"/>
      <c r="AN421" s="32"/>
      <c r="AQ421" s="136"/>
      <c r="AT421" s="76"/>
      <c r="AU421" s="77"/>
      <c r="AW421" s="93"/>
      <c r="AX421" s="93"/>
      <c r="BH421" s="76"/>
    </row>
    <row r="422" spans="2:60" s="28" customFormat="1" ht="12.75" x14ac:dyDescent="0.2">
      <c r="B422" s="92"/>
      <c r="C422" s="27"/>
      <c r="I422" s="185"/>
      <c r="K422" s="32"/>
      <c r="L422" s="32"/>
      <c r="M422" s="32"/>
      <c r="N422" s="32"/>
      <c r="P422" s="194"/>
      <c r="Q422" s="32"/>
      <c r="R422" s="32"/>
      <c r="T422" s="185"/>
      <c r="U422" s="32"/>
      <c r="V422" s="185"/>
      <c r="W422" s="32"/>
      <c r="Z422" s="32"/>
      <c r="AA422" s="29"/>
      <c r="AB422" s="29"/>
      <c r="AE422" s="76"/>
      <c r="AF422" s="233"/>
      <c r="AH422" s="76"/>
      <c r="AI422" s="233"/>
      <c r="AN422" s="32"/>
      <c r="AQ422" s="136"/>
      <c r="AT422" s="76"/>
      <c r="AU422" s="77"/>
      <c r="AW422" s="93"/>
      <c r="AX422" s="93"/>
      <c r="BH422" s="76"/>
    </row>
    <row r="423" spans="2:60" s="28" customFormat="1" ht="12.75" x14ac:dyDescent="0.2">
      <c r="B423" s="92"/>
      <c r="C423" s="27"/>
      <c r="I423" s="185"/>
      <c r="K423" s="32"/>
      <c r="L423" s="32"/>
      <c r="M423" s="32"/>
      <c r="N423" s="32"/>
      <c r="P423" s="194"/>
      <c r="Q423" s="32"/>
      <c r="R423" s="32"/>
      <c r="T423" s="185"/>
      <c r="U423" s="32"/>
      <c r="V423" s="185"/>
      <c r="W423" s="32"/>
      <c r="Z423" s="32"/>
      <c r="AA423" s="29"/>
      <c r="AB423" s="29"/>
      <c r="AE423" s="76"/>
      <c r="AF423" s="233"/>
      <c r="AH423" s="76"/>
      <c r="AI423" s="233"/>
      <c r="AN423" s="32"/>
      <c r="AQ423" s="136"/>
      <c r="AT423" s="76"/>
      <c r="AU423" s="77"/>
      <c r="AW423" s="93"/>
      <c r="AX423" s="93"/>
      <c r="BH423" s="76"/>
    </row>
    <row r="424" spans="2:60" s="28" customFormat="1" ht="12.75" x14ac:dyDescent="0.2">
      <c r="B424" s="92"/>
      <c r="C424" s="27"/>
      <c r="I424" s="185"/>
      <c r="K424" s="32"/>
      <c r="L424" s="32"/>
      <c r="M424" s="32"/>
      <c r="N424" s="32"/>
      <c r="P424" s="194"/>
      <c r="Q424" s="32"/>
      <c r="R424" s="32"/>
      <c r="T424" s="185"/>
      <c r="U424" s="32"/>
      <c r="V424" s="185"/>
      <c r="W424" s="32"/>
      <c r="Z424" s="32"/>
      <c r="AA424" s="29"/>
      <c r="AB424" s="29"/>
      <c r="AE424" s="76"/>
      <c r="AF424" s="233"/>
      <c r="AH424" s="76"/>
      <c r="AI424" s="233"/>
      <c r="AN424" s="32"/>
      <c r="AQ424" s="136"/>
      <c r="AT424" s="76"/>
      <c r="AU424" s="77"/>
      <c r="AW424" s="93"/>
      <c r="AX424" s="93"/>
      <c r="BH424" s="76"/>
    </row>
    <row r="425" spans="2:60" s="28" customFormat="1" ht="12.75" x14ac:dyDescent="0.2">
      <c r="B425" s="92"/>
      <c r="C425" s="27"/>
      <c r="I425" s="185"/>
      <c r="K425" s="32"/>
      <c r="L425" s="32"/>
      <c r="M425" s="32"/>
      <c r="N425" s="32"/>
      <c r="P425" s="194"/>
      <c r="Q425" s="32"/>
      <c r="R425" s="32"/>
      <c r="T425" s="185"/>
      <c r="U425" s="32"/>
      <c r="V425" s="185"/>
      <c r="W425" s="32"/>
      <c r="Z425" s="32"/>
      <c r="AA425" s="29"/>
      <c r="AB425" s="29"/>
      <c r="AE425" s="76"/>
      <c r="AF425" s="233"/>
      <c r="AH425" s="76"/>
      <c r="AI425" s="233"/>
      <c r="AN425" s="32"/>
      <c r="AQ425" s="136"/>
      <c r="AT425" s="76"/>
      <c r="AU425" s="77"/>
      <c r="AW425" s="93"/>
      <c r="AX425" s="93"/>
      <c r="BH425" s="76"/>
    </row>
    <row r="426" spans="2:60" s="28" customFormat="1" ht="12.75" x14ac:dyDescent="0.2">
      <c r="B426" s="92"/>
      <c r="C426" s="27"/>
      <c r="I426" s="185"/>
      <c r="K426" s="32"/>
      <c r="L426" s="32"/>
      <c r="M426" s="32"/>
      <c r="N426" s="32"/>
      <c r="P426" s="194"/>
      <c r="Q426" s="32"/>
      <c r="R426" s="32"/>
      <c r="T426" s="185"/>
      <c r="U426" s="32"/>
      <c r="V426" s="185"/>
      <c r="W426" s="32"/>
      <c r="Z426" s="32"/>
      <c r="AA426" s="29"/>
      <c r="AB426" s="29"/>
      <c r="AE426" s="76"/>
      <c r="AF426" s="233"/>
      <c r="AH426" s="76"/>
      <c r="AI426" s="233"/>
      <c r="AN426" s="32"/>
      <c r="AQ426" s="136"/>
      <c r="AT426" s="76"/>
      <c r="AU426" s="77"/>
      <c r="AW426" s="93"/>
      <c r="AX426" s="93"/>
      <c r="BH426" s="76"/>
    </row>
    <row r="427" spans="2:60" s="28" customFormat="1" ht="12.75" x14ac:dyDescent="0.2">
      <c r="B427" s="92"/>
      <c r="C427" s="27"/>
      <c r="I427" s="185"/>
      <c r="K427" s="32"/>
      <c r="L427" s="32"/>
      <c r="M427" s="32"/>
      <c r="N427" s="32"/>
      <c r="P427" s="194"/>
      <c r="Q427" s="32"/>
      <c r="R427" s="32"/>
      <c r="T427" s="185"/>
      <c r="U427" s="32"/>
      <c r="V427" s="185"/>
      <c r="W427" s="32"/>
      <c r="Z427" s="32"/>
      <c r="AA427" s="29"/>
      <c r="AB427" s="29"/>
      <c r="AE427" s="76"/>
      <c r="AF427" s="233"/>
      <c r="AH427" s="76"/>
      <c r="AI427" s="233"/>
      <c r="AN427" s="32"/>
      <c r="AQ427" s="136"/>
      <c r="AT427" s="76"/>
      <c r="AU427" s="77"/>
      <c r="AW427" s="93"/>
      <c r="AX427" s="93"/>
      <c r="BH427" s="76"/>
    </row>
    <row r="428" spans="2:60" s="28" customFormat="1" ht="12.75" x14ac:dyDescent="0.2">
      <c r="B428" s="92"/>
      <c r="C428" s="27"/>
      <c r="I428" s="185"/>
      <c r="K428" s="32"/>
      <c r="L428" s="32"/>
      <c r="M428" s="32"/>
      <c r="N428" s="32"/>
      <c r="P428" s="194"/>
      <c r="Q428" s="32"/>
      <c r="R428" s="32"/>
      <c r="T428" s="185"/>
      <c r="U428" s="32"/>
      <c r="V428" s="185"/>
      <c r="W428" s="32"/>
      <c r="Z428" s="32"/>
      <c r="AA428" s="29"/>
      <c r="AB428" s="29"/>
      <c r="AE428" s="76"/>
      <c r="AF428" s="233"/>
      <c r="AH428" s="76"/>
      <c r="AI428" s="233"/>
      <c r="AN428" s="32"/>
      <c r="AQ428" s="136"/>
      <c r="AT428" s="76"/>
      <c r="AU428" s="77"/>
      <c r="AW428" s="93"/>
      <c r="AX428" s="93"/>
      <c r="BH428" s="76"/>
    </row>
    <row r="429" spans="2:60" s="28" customFormat="1" ht="12.75" x14ac:dyDescent="0.2">
      <c r="B429" s="92"/>
      <c r="C429" s="27"/>
      <c r="I429" s="185"/>
      <c r="K429" s="32"/>
      <c r="L429" s="32"/>
      <c r="M429" s="32"/>
      <c r="N429" s="32"/>
      <c r="P429" s="194"/>
      <c r="Q429" s="32"/>
      <c r="R429" s="32"/>
      <c r="T429" s="185"/>
      <c r="U429" s="32"/>
      <c r="V429" s="185"/>
      <c r="W429" s="32"/>
      <c r="Z429" s="32"/>
      <c r="AA429" s="29"/>
      <c r="AB429" s="29"/>
      <c r="AE429" s="76"/>
      <c r="AF429" s="233"/>
      <c r="AH429" s="76"/>
      <c r="AI429" s="233"/>
      <c r="AN429" s="32"/>
      <c r="AQ429" s="136"/>
      <c r="AT429" s="76"/>
      <c r="AU429" s="77"/>
      <c r="AW429" s="93"/>
      <c r="AX429" s="93"/>
      <c r="BH429" s="76"/>
    </row>
    <row r="430" spans="2:60" s="28" customFormat="1" ht="12.75" x14ac:dyDescent="0.2">
      <c r="B430" s="92"/>
      <c r="C430" s="27"/>
      <c r="I430" s="185"/>
      <c r="K430" s="32"/>
      <c r="L430" s="32"/>
      <c r="M430" s="32"/>
      <c r="N430" s="32"/>
      <c r="P430" s="194"/>
      <c r="Q430" s="32"/>
      <c r="R430" s="32"/>
      <c r="T430" s="185"/>
      <c r="U430" s="32"/>
      <c r="V430" s="185"/>
      <c r="W430" s="32"/>
      <c r="Z430" s="32"/>
      <c r="AA430" s="29"/>
      <c r="AB430" s="29"/>
      <c r="AE430" s="76"/>
      <c r="AF430" s="233"/>
      <c r="AH430" s="76"/>
      <c r="AI430" s="233"/>
      <c r="AN430" s="32"/>
      <c r="AQ430" s="136"/>
      <c r="AT430" s="76"/>
      <c r="AU430" s="77"/>
      <c r="AW430" s="93"/>
      <c r="AX430" s="93"/>
      <c r="BH430" s="76"/>
    </row>
    <row r="431" spans="2:60" s="28" customFormat="1" ht="12.75" x14ac:dyDescent="0.2">
      <c r="B431" s="92"/>
      <c r="C431" s="27"/>
      <c r="I431" s="185"/>
      <c r="K431" s="32"/>
      <c r="L431" s="32"/>
      <c r="M431" s="32"/>
      <c r="N431" s="32"/>
      <c r="P431" s="194"/>
      <c r="Q431" s="32"/>
      <c r="R431" s="32"/>
      <c r="T431" s="185"/>
      <c r="U431" s="32"/>
      <c r="V431" s="185"/>
      <c r="W431" s="32"/>
      <c r="Z431" s="32"/>
      <c r="AA431" s="29"/>
      <c r="AB431" s="29"/>
      <c r="AE431" s="76"/>
      <c r="AF431" s="233"/>
      <c r="AH431" s="76"/>
      <c r="AI431" s="233"/>
      <c r="AN431" s="32"/>
      <c r="AQ431" s="136"/>
      <c r="AT431" s="76"/>
      <c r="AU431" s="77"/>
      <c r="AW431" s="93"/>
      <c r="AX431" s="93"/>
      <c r="BH431" s="76"/>
    </row>
    <row r="432" spans="2:60" s="28" customFormat="1" ht="12.75" x14ac:dyDescent="0.2">
      <c r="B432" s="92"/>
      <c r="C432" s="27"/>
      <c r="I432" s="185"/>
      <c r="K432" s="32"/>
      <c r="L432" s="32"/>
      <c r="M432" s="32"/>
      <c r="N432" s="32"/>
      <c r="P432" s="194"/>
      <c r="Q432" s="32"/>
      <c r="R432" s="32"/>
      <c r="T432" s="185"/>
      <c r="U432" s="32"/>
      <c r="V432" s="185"/>
      <c r="W432" s="32"/>
      <c r="Z432" s="32"/>
      <c r="AA432" s="29"/>
      <c r="AB432" s="29"/>
      <c r="AE432" s="76"/>
      <c r="AF432" s="233"/>
      <c r="AH432" s="76"/>
      <c r="AI432" s="233"/>
      <c r="AN432" s="32"/>
      <c r="AQ432" s="136"/>
      <c r="AT432" s="76"/>
      <c r="AU432" s="77"/>
      <c r="AW432" s="93"/>
      <c r="AX432" s="93"/>
      <c r="BH432" s="76"/>
    </row>
    <row r="433" spans="2:60" s="28" customFormat="1" ht="12.75" x14ac:dyDescent="0.2">
      <c r="B433" s="92"/>
      <c r="C433" s="27"/>
      <c r="I433" s="185"/>
      <c r="K433" s="32"/>
      <c r="L433" s="32"/>
      <c r="M433" s="32"/>
      <c r="N433" s="32"/>
      <c r="P433" s="194"/>
      <c r="Q433" s="32"/>
      <c r="R433" s="32"/>
      <c r="T433" s="185"/>
      <c r="U433" s="32"/>
      <c r="V433" s="185"/>
      <c r="W433" s="32"/>
      <c r="Z433" s="32"/>
      <c r="AA433" s="29"/>
      <c r="AB433" s="29"/>
      <c r="AE433" s="76"/>
      <c r="AF433" s="233"/>
      <c r="AH433" s="76"/>
      <c r="AI433" s="233"/>
      <c r="AN433" s="32"/>
      <c r="AQ433" s="136"/>
      <c r="AT433" s="76"/>
      <c r="AU433" s="77"/>
      <c r="AW433" s="93"/>
      <c r="AX433" s="93"/>
      <c r="BH433" s="76"/>
    </row>
    <row r="434" spans="2:60" s="28" customFormat="1" ht="12.75" x14ac:dyDescent="0.2">
      <c r="B434" s="92"/>
      <c r="C434" s="27"/>
      <c r="I434" s="185"/>
      <c r="K434" s="32"/>
      <c r="L434" s="32"/>
      <c r="M434" s="32"/>
      <c r="N434" s="32"/>
      <c r="P434" s="194"/>
      <c r="Q434" s="32"/>
      <c r="R434" s="32"/>
      <c r="T434" s="185"/>
      <c r="U434" s="32"/>
      <c r="V434" s="185"/>
      <c r="W434" s="32"/>
      <c r="Z434" s="32"/>
      <c r="AA434" s="29"/>
      <c r="AB434" s="29"/>
      <c r="AE434" s="76"/>
      <c r="AF434" s="233"/>
      <c r="AH434" s="76"/>
      <c r="AI434" s="233"/>
      <c r="AN434" s="32"/>
      <c r="AQ434" s="136"/>
      <c r="AT434" s="76"/>
      <c r="AU434" s="77"/>
      <c r="AW434" s="93"/>
      <c r="AX434" s="93"/>
      <c r="BH434" s="76"/>
    </row>
    <row r="435" spans="2:60" s="28" customFormat="1" ht="12.75" x14ac:dyDescent="0.2">
      <c r="B435" s="92"/>
      <c r="C435" s="27"/>
      <c r="I435" s="185"/>
      <c r="K435" s="32"/>
      <c r="L435" s="32"/>
      <c r="M435" s="32"/>
      <c r="N435" s="32"/>
      <c r="P435" s="194"/>
      <c r="Q435" s="32"/>
      <c r="R435" s="32"/>
      <c r="T435" s="185"/>
      <c r="U435" s="32"/>
      <c r="V435" s="185"/>
      <c r="W435" s="32"/>
      <c r="Z435" s="32"/>
      <c r="AA435" s="29"/>
      <c r="AB435" s="29"/>
      <c r="AE435" s="76"/>
      <c r="AF435" s="233"/>
      <c r="AH435" s="76"/>
      <c r="AI435" s="233"/>
      <c r="AN435" s="32"/>
      <c r="AQ435" s="136"/>
      <c r="AT435" s="76"/>
      <c r="AU435" s="77"/>
      <c r="AW435" s="93"/>
      <c r="AX435" s="93"/>
      <c r="BH435" s="76"/>
    </row>
    <row r="436" spans="2:60" s="28" customFormat="1" ht="12.75" x14ac:dyDescent="0.2">
      <c r="B436" s="92"/>
      <c r="C436" s="27"/>
      <c r="I436" s="185"/>
      <c r="K436" s="32"/>
      <c r="L436" s="32"/>
      <c r="M436" s="32"/>
      <c r="N436" s="32"/>
      <c r="P436" s="194"/>
      <c r="Q436" s="32"/>
      <c r="R436" s="32"/>
      <c r="T436" s="185"/>
      <c r="U436" s="32"/>
      <c r="V436" s="185"/>
      <c r="W436" s="32"/>
      <c r="Z436" s="32"/>
      <c r="AA436" s="29"/>
      <c r="AB436" s="29"/>
      <c r="AE436" s="76"/>
      <c r="AF436" s="233"/>
      <c r="AH436" s="76"/>
      <c r="AI436" s="233"/>
      <c r="AN436" s="32"/>
      <c r="AQ436" s="136"/>
      <c r="AT436" s="76"/>
      <c r="AU436" s="77"/>
      <c r="AW436" s="93"/>
      <c r="AX436" s="93"/>
      <c r="BH436" s="76"/>
    </row>
    <row r="437" spans="2:60" s="28" customFormat="1" ht="12.75" x14ac:dyDescent="0.2">
      <c r="B437" s="92"/>
      <c r="C437" s="27"/>
      <c r="I437" s="185"/>
      <c r="K437" s="32"/>
      <c r="L437" s="32"/>
      <c r="M437" s="32"/>
      <c r="N437" s="32"/>
      <c r="P437" s="194"/>
      <c r="Q437" s="32"/>
      <c r="R437" s="32"/>
      <c r="T437" s="185"/>
      <c r="U437" s="32"/>
      <c r="V437" s="185"/>
      <c r="W437" s="32"/>
      <c r="Z437" s="32"/>
      <c r="AA437" s="29"/>
      <c r="AB437" s="29"/>
      <c r="AE437" s="76"/>
      <c r="AF437" s="233"/>
      <c r="AH437" s="76"/>
      <c r="AI437" s="233"/>
      <c r="AN437" s="32"/>
      <c r="AQ437" s="136"/>
      <c r="AT437" s="76"/>
      <c r="AU437" s="77"/>
      <c r="AW437" s="93"/>
      <c r="AX437" s="93"/>
      <c r="BH437" s="76"/>
    </row>
    <row r="438" spans="2:60" s="28" customFormat="1" ht="12.75" x14ac:dyDescent="0.2">
      <c r="B438" s="92"/>
      <c r="C438" s="27"/>
      <c r="I438" s="185"/>
      <c r="K438" s="32"/>
      <c r="L438" s="32"/>
      <c r="M438" s="32"/>
      <c r="N438" s="32"/>
      <c r="P438" s="194"/>
      <c r="Q438" s="32"/>
      <c r="R438" s="32"/>
      <c r="T438" s="185"/>
      <c r="U438" s="32"/>
      <c r="V438" s="185"/>
      <c r="W438" s="32"/>
      <c r="Z438" s="32"/>
      <c r="AA438" s="29"/>
      <c r="AB438" s="29"/>
      <c r="AE438" s="76"/>
      <c r="AF438" s="233"/>
      <c r="AH438" s="76"/>
      <c r="AI438" s="233"/>
      <c r="AN438" s="32"/>
      <c r="AQ438" s="136"/>
      <c r="AT438" s="76"/>
      <c r="AU438" s="77"/>
      <c r="AW438" s="93"/>
      <c r="AX438" s="93"/>
      <c r="BH438" s="76"/>
    </row>
    <row r="439" spans="2:60" s="28" customFormat="1" ht="12.75" x14ac:dyDescent="0.2">
      <c r="B439" s="92"/>
      <c r="C439" s="27"/>
      <c r="I439" s="185"/>
      <c r="K439" s="32"/>
      <c r="L439" s="32"/>
      <c r="M439" s="32"/>
      <c r="N439" s="32"/>
      <c r="P439" s="194"/>
      <c r="Q439" s="32"/>
      <c r="R439" s="32"/>
      <c r="T439" s="185"/>
      <c r="U439" s="32"/>
      <c r="V439" s="185"/>
      <c r="W439" s="32"/>
      <c r="Z439" s="32"/>
      <c r="AA439" s="29"/>
      <c r="AB439" s="29"/>
      <c r="AE439" s="76"/>
      <c r="AF439" s="233"/>
      <c r="AH439" s="76"/>
      <c r="AI439" s="233"/>
      <c r="AN439" s="32"/>
      <c r="AQ439" s="136"/>
      <c r="AT439" s="76"/>
      <c r="AU439" s="77"/>
      <c r="AW439" s="93"/>
      <c r="AX439" s="93"/>
      <c r="BH439" s="76"/>
    </row>
    <row r="440" spans="2:60" s="28" customFormat="1" ht="12.75" x14ac:dyDescent="0.2">
      <c r="B440" s="92"/>
      <c r="C440" s="27"/>
      <c r="I440" s="185"/>
      <c r="K440" s="32"/>
      <c r="L440" s="32"/>
      <c r="M440" s="32"/>
      <c r="N440" s="32"/>
      <c r="P440" s="194"/>
      <c r="Q440" s="32"/>
      <c r="R440" s="32"/>
      <c r="T440" s="185"/>
      <c r="U440" s="32"/>
      <c r="V440" s="185"/>
      <c r="W440" s="32"/>
      <c r="Z440" s="32"/>
      <c r="AA440" s="29"/>
      <c r="AB440" s="29"/>
      <c r="AE440" s="76"/>
      <c r="AF440" s="233"/>
      <c r="AH440" s="76"/>
      <c r="AI440" s="233"/>
      <c r="AN440" s="32"/>
      <c r="AQ440" s="136"/>
      <c r="AT440" s="76"/>
      <c r="AU440" s="77"/>
      <c r="AW440" s="93"/>
      <c r="AX440" s="93"/>
      <c r="BH440" s="76"/>
    </row>
    <row r="441" spans="2:60" s="28" customFormat="1" ht="12.75" x14ac:dyDescent="0.2">
      <c r="B441" s="92"/>
      <c r="C441" s="27"/>
      <c r="I441" s="185"/>
      <c r="K441" s="32"/>
      <c r="L441" s="32"/>
      <c r="M441" s="32"/>
      <c r="N441" s="32"/>
      <c r="P441" s="194"/>
      <c r="Q441" s="32"/>
      <c r="R441" s="32"/>
      <c r="T441" s="185"/>
      <c r="U441" s="32"/>
      <c r="V441" s="185"/>
      <c r="W441" s="32"/>
      <c r="Z441" s="32"/>
      <c r="AA441" s="29"/>
      <c r="AB441" s="29"/>
      <c r="AE441" s="76"/>
      <c r="AF441" s="233"/>
      <c r="AH441" s="76"/>
      <c r="AI441" s="233"/>
      <c r="AN441" s="32"/>
      <c r="AQ441" s="136"/>
      <c r="AT441" s="76"/>
      <c r="AU441" s="77"/>
      <c r="AW441" s="93"/>
      <c r="AX441" s="93"/>
      <c r="BH441" s="76"/>
    </row>
    <row r="442" spans="2:60" s="28" customFormat="1" ht="12.75" x14ac:dyDescent="0.2">
      <c r="B442" s="92"/>
      <c r="C442" s="27"/>
      <c r="I442" s="185"/>
      <c r="K442" s="32"/>
      <c r="L442" s="32"/>
      <c r="M442" s="32"/>
      <c r="N442" s="32"/>
      <c r="P442" s="194"/>
      <c r="Q442" s="32"/>
      <c r="R442" s="32"/>
      <c r="T442" s="185"/>
      <c r="U442" s="32"/>
      <c r="V442" s="185"/>
      <c r="W442" s="32"/>
      <c r="Z442" s="32"/>
      <c r="AA442" s="29"/>
      <c r="AB442" s="29"/>
      <c r="AE442" s="76"/>
      <c r="AF442" s="233"/>
      <c r="AH442" s="76"/>
      <c r="AI442" s="233"/>
      <c r="AN442" s="32"/>
      <c r="AQ442" s="136"/>
      <c r="AT442" s="76"/>
      <c r="AU442" s="77"/>
      <c r="AW442" s="93"/>
      <c r="AX442" s="93"/>
      <c r="BH442" s="76"/>
    </row>
    <row r="443" spans="2:60" s="28" customFormat="1" ht="12.75" x14ac:dyDescent="0.2">
      <c r="B443" s="92"/>
      <c r="C443" s="27"/>
      <c r="I443" s="185"/>
      <c r="K443" s="32"/>
      <c r="L443" s="32"/>
      <c r="M443" s="32"/>
      <c r="N443" s="32"/>
      <c r="P443" s="194"/>
      <c r="Q443" s="32"/>
      <c r="R443" s="32"/>
      <c r="T443" s="185"/>
      <c r="U443" s="32"/>
      <c r="V443" s="185"/>
      <c r="W443" s="32"/>
      <c r="Z443" s="32"/>
      <c r="AA443" s="29"/>
      <c r="AB443" s="29"/>
      <c r="AE443" s="76"/>
      <c r="AF443" s="233"/>
      <c r="AH443" s="76"/>
      <c r="AI443" s="233"/>
      <c r="AN443" s="32"/>
      <c r="AQ443" s="136"/>
      <c r="AT443" s="76"/>
      <c r="AU443" s="77"/>
      <c r="AW443" s="93"/>
      <c r="AX443" s="93"/>
      <c r="BH443" s="76"/>
    </row>
    <row r="444" spans="2:60" s="28" customFormat="1" ht="12.75" x14ac:dyDescent="0.2">
      <c r="B444" s="92"/>
      <c r="C444" s="27"/>
      <c r="I444" s="185"/>
      <c r="K444" s="32"/>
      <c r="L444" s="32"/>
      <c r="M444" s="32"/>
      <c r="N444" s="32"/>
      <c r="P444" s="194"/>
      <c r="Q444" s="32"/>
      <c r="R444" s="32"/>
      <c r="T444" s="185"/>
      <c r="U444" s="32"/>
      <c r="V444" s="185"/>
      <c r="W444" s="32"/>
      <c r="Z444" s="32"/>
      <c r="AA444" s="29"/>
      <c r="AB444" s="29"/>
      <c r="AE444" s="76"/>
      <c r="AF444" s="233"/>
      <c r="AH444" s="76"/>
      <c r="AI444" s="233"/>
      <c r="AN444" s="32"/>
      <c r="AQ444" s="136"/>
      <c r="AT444" s="76"/>
      <c r="AU444" s="77"/>
      <c r="AW444" s="93"/>
      <c r="AX444" s="93"/>
      <c r="BH444" s="76"/>
    </row>
    <row r="445" spans="2:60" s="28" customFormat="1" ht="12.75" x14ac:dyDescent="0.2">
      <c r="B445" s="92"/>
      <c r="C445" s="27"/>
      <c r="I445" s="185"/>
      <c r="K445" s="32"/>
      <c r="L445" s="32"/>
      <c r="M445" s="32"/>
      <c r="N445" s="32"/>
      <c r="P445" s="194"/>
      <c r="Q445" s="32"/>
      <c r="R445" s="32"/>
      <c r="T445" s="185"/>
      <c r="U445" s="32"/>
      <c r="V445" s="185"/>
      <c r="W445" s="32"/>
      <c r="Z445" s="32"/>
      <c r="AA445" s="29"/>
      <c r="AB445" s="29"/>
      <c r="AE445" s="76"/>
      <c r="AF445" s="233"/>
      <c r="AH445" s="76"/>
      <c r="AI445" s="233"/>
      <c r="AN445" s="32"/>
      <c r="AQ445" s="136"/>
      <c r="AT445" s="76"/>
      <c r="AU445" s="77"/>
      <c r="AW445" s="93"/>
      <c r="AX445" s="93"/>
      <c r="BH445" s="76"/>
    </row>
    <row r="446" spans="2:60" s="28" customFormat="1" ht="12.75" x14ac:dyDescent="0.2">
      <c r="B446" s="92"/>
      <c r="C446" s="27"/>
      <c r="I446" s="185"/>
      <c r="K446" s="32"/>
      <c r="L446" s="32"/>
      <c r="M446" s="32"/>
      <c r="N446" s="32"/>
      <c r="P446" s="194"/>
      <c r="Q446" s="32"/>
      <c r="R446" s="32"/>
      <c r="T446" s="185"/>
      <c r="U446" s="32"/>
      <c r="V446" s="185"/>
      <c r="W446" s="32"/>
      <c r="Z446" s="32"/>
      <c r="AA446" s="29"/>
      <c r="AB446" s="29"/>
      <c r="AE446" s="76"/>
      <c r="AF446" s="233"/>
      <c r="AH446" s="76"/>
      <c r="AI446" s="233"/>
      <c r="AN446" s="32"/>
      <c r="AQ446" s="136"/>
      <c r="AT446" s="76"/>
      <c r="AU446" s="77"/>
      <c r="AW446" s="93"/>
      <c r="AX446" s="93"/>
      <c r="BH446" s="76"/>
    </row>
    <row r="447" spans="2:60" s="28" customFormat="1" ht="12.75" x14ac:dyDescent="0.2">
      <c r="B447" s="92"/>
      <c r="C447" s="27"/>
      <c r="I447" s="185"/>
      <c r="K447" s="32"/>
      <c r="L447" s="32"/>
      <c r="M447" s="32"/>
      <c r="N447" s="32"/>
      <c r="P447" s="194"/>
      <c r="Q447" s="32"/>
      <c r="R447" s="32"/>
      <c r="T447" s="185"/>
      <c r="U447" s="32"/>
      <c r="V447" s="185"/>
      <c r="W447" s="32"/>
      <c r="Z447" s="32"/>
      <c r="AA447" s="29"/>
      <c r="AB447" s="29"/>
      <c r="AE447" s="76"/>
      <c r="AF447" s="233"/>
      <c r="AH447" s="76"/>
      <c r="AI447" s="233"/>
      <c r="AN447" s="32"/>
      <c r="AQ447" s="136"/>
      <c r="AT447" s="76"/>
      <c r="AU447" s="77"/>
      <c r="AW447" s="93"/>
      <c r="AX447" s="93"/>
      <c r="BH447" s="76"/>
    </row>
    <row r="448" spans="2:60" s="28" customFormat="1" ht="12.75" x14ac:dyDescent="0.2">
      <c r="B448" s="92"/>
      <c r="C448" s="27"/>
      <c r="I448" s="185"/>
      <c r="K448" s="32"/>
      <c r="L448" s="32"/>
      <c r="M448" s="32"/>
      <c r="N448" s="32"/>
      <c r="P448" s="194"/>
      <c r="Q448" s="32"/>
      <c r="R448" s="32"/>
      <c r="T448" s="185"/>
      <c r="U448" s="32"/>
      <c r="V448" s="185"/>
      <c r="W448" s="32"/>
      <c r="Z448" s="32"/>
      <c r="AA448" s="29"/>
      <c r="AB448" s="29"/>
      <c r="AE448" s="76"/>
      <c r="AF448" s="233"/>
      <c r="AH448" s="76"/>
      <c r="AI448" s="233"/>
      <c r="AN448" s="32"/>
      <c r="AQ448" s="136"/>
      <c r="AT448" s="76"/>
      <c r="AU448" s="77"/>
      <c r="AW448" s="93"/>
      <c r="AX448" s="93"/>
      <c r="BH448" s="76"/>
    </row>
    <row r="449" spans="2:60" s="28" customFormat="1" ht="12.75" x14ac:dyDescent="0.2">
      <c r="B449" s="92"/>
      <c r="C449" s="27"/>
      <c r="I449" s="185"/>
      <c r="K449" s="32"/>
      <c r="L449" s="32"/>
      <c r="M449" s="32"/>
      <c r="N449" s="32"/>
      <c r="P449" s="194"/>
      <c r="Q449" s="32"/>
      <c r="R449" s="32"/>
      <c r="T449" s="185"/>
      <c r="U449" s="32"/>
      <c r="V449" s="185"/>
      <c r="W449" s="32"/>
      <c r="Z449" s="32"/>
      <c r="AA449" s="29"/>
      <c r="AB449" s="29"/>
      <c r="AE449" s="76"/>
      <c r="AF449" s="233"/>
      <c r="AH449" s="76"/>
      <c r="AI449" s="233"/>
      <c r="AN449" s="32"/>
      <c r="AQ449" s="136"/>
      <c r="AT449" s="76"/>
      <c r="AU449" s="77"/>
      <c r="AW449" s="93"/>
      <c r="AX449" s="93"/>
      <c r="BH449" s="76"/>
    </row>
    <row r="450" spans="2:60" s="28" customFormat="1" ht="12.75" x14ac:dyDescent="0.2">
      <c r="B450" s="92"/>
      <c r="C450" s="27"/>
      <c r="I450" s="185"/>
      <c r="K450" s="32"/>
      <c r="L450" s="32"/>
      <c r="M450" s="32"/>
      <c r="N450" s="32"/>
      <c r="P450" s="194"/>
      <c r="Q450" s="32"/>
      <c r="R450" s="32"/>
      <c r="T450" s="185"/>
      <c r="U450" s="32"/>
      <c r="V450" s="185"/>
      <c r="W450" s="32"/>
      <c r="Z450" s="32"/>
      <c r="AA450" s="29"/>
      <c r="AB450" s="29"/>
      <c r="AE450" s="76"/>
      <c r="AF450" s="233"/>
      <c r="AH450" s="76"/>
      <c r="AI450" s="233"/>
      <c r="AN450" s="32"/>
      <c r="AQ450" s="136"/>
      <c r="AT450" s="76"/>
      <c r="AU450" s="77"/>
      <c r="AW450" s="93"/>
      <c r="AX450" s="93"/>
      <c r="BH450" s="76"/>
    </row>
    <row r="451" spans="2:60" s="28" customFormat="1" ht="12.75" x14ac:dyDescent="0.2">
      <c r="B451" s="92"/>
      <c r="C451" s="27"/>
      <c r="I451" s="185"/>
      <c r="K451" s="32"/>
      <c r="L451" s="32"/>
      <c r="M451" s="32"/>
      <c r="N451" s="32"/>
      <c r="P451" s="194"/>
      <c r="Q451" s="32"/>
      <c r="R451" s="32"/>
      <c r="T451" s="185"/>
      <c r="U451" s="32"/>
      <c r="V451" s="185"/>
      <c r="W451" s="32"/>
      <c r="Z451" s="32"/>
      <c r="AA451" s="29"/>
      <c r="AB451" s="29"/>
      <c r="AE451" s="76"/>
      <c r="AF451" s="233"/>
      <c r="AH451" s="76"/>
      <c r="AI451" s="233"/>
      <c r="AN451" s="32"/>
      <c r="AQ451" s="136"/>
      <c r="AT451" s="76"/>
      <c r="AU451" s="77"/>
      <c r="AW451" s="93"/>
      <c r="AX451" s="93"/>
      <c r="BH451" s="76"/>
    </row>
    <row r="452" spans="2:60" s="28" customFormat="1" ht="12.75" x14ac:dyDescent="0.2">
      <c r="B452" s="92"/>
      <c r="C452" s="27"/>
      <c r="I452" s="185"/>
      <c r="K452" s="32"/>
      <c r="L452" s="32"/>
      <c r="M452" s="32"/>
      <c r="N452" s="32"/>
      <c r="P452" s="194"/>
      <c r="Q452" s="32"/>
      <c r="R452" s="32"/>
      <c r="T452" s="185"/>
      <c r="U452" s="32"/>
      <c r="V452" s="185"/>
      <c r="W452" s="32"/>
      <c r="Z452" s="32"/>
      <c r="AA452" s="29"/>
      <c r="AB452" s="29"/>
      <c r="AE452" s="76"/>
      <c r="AF452" s="233"/>
      <c r="AH452" s="76"/>
      <c r="AI452" s="233"/>
      <c r="AN452" s="32"/>
      <c r="AQ452" s="136"/>
      <c r="AT452" s="76"/>
      <c r="AU452" s="77"/>
      <c r="AW452" s="93"/>
      <c r="AX452" s="93"/>
      <c r="BH452" s="76"/>
    </row>
    <row r="453" spans="2:60" s="28" customFormat="1" ht="12.75" x14ac:dyDescent="0.2">
      <c r="B453" s="92"/>
      <c r="C453" s="27"/>
      <c r="I453" s="185"/>
      <c r="K453" s="32"/>
      <c r="L453" s="32"/>
      <c r="M453" s="32"/>
      <c r="N453" s="32"/>
      <c r="P453" s="194"/>
      <c r="Q453" s="32"/>
      <c r="R453" s="32"/>
      <c r="T453" s="185"/>
      <c r="U453" s="32"/>
      <c r="V453" s="185"/>
      <c r="W453" s="32"/>
      <c r="Z453" s="32"/>
      <c r="AA453" s="29"/>
      <c r="AB453" s="29"/>
      <c r="AE453" s="76"/>
      <c r="AF453" s="233"/>
      <c r="AH453" s="76"/>
      <c r="AI453" s="233"/>
      <c r="AN453" s="32"/>
      <c r="AQ453" s="136"/>
      <c r="AT453" s="76"/>
      <c r="AU453" s="77"/>
      <c r="AW453" s="93"/>
      <c r="AX453" s="93"/>
      <c r="BH453" s="76"/>
    </row>
    <row r="454" spans="2:60" s="28" customFormat="1" ht="12.75" x14ac:dyDescent="0.2">
      <c r="B454" s="92"/>
      <c r="C454" s="27"/>
      <c r="I454" s="185"/>
      <c r="K454" s="32"/>
      <c r="L454" s="32"/>
      <c r="M454" s="32"/>
      <c r="N454" s="32"/>
      <c r="P454" s="194"/>
      <c r="Q454" s="32"/>
      <c r="R454" s="32"/>
      <c r="T454" s="185"/>
      <c r="U454" s="32"/>
      <c r="V454" s="185"/>
      <c r="W454" s="32"/>
      <c r="Z454" s="32"/>
      <c r="AA454" s="29"/>
      <c r="AB454" s="29"/>
      <c r="AE454" s="76"/>
      <c r="AF454" s="233"/>
      <c r="AH454" s="76"/>
      <c r="AI454" s="233"/>
      <c r="AN454" s="32"/>
      <c r="AQ454" s="136"/>
      <c r="AT454" s="76"/>
      <c r="AU454" s="77"/>
      <c r="AW454" s="93"/>
      <c r="AX454" s="93"/>
      <c r="BH454" s="76"/>
    </row>
    <row r="455" spans="2:60" s="28" customFormat="1" ht="12.75" x14ac:dyDescent="0.2">
      <c r="B455" s="92"/>
      <c r="C455" s="27"/>
      <c r="I455" s="185"/>
      <c r="K455" s="32"/>
      <c r="L455" s="32"/>
      <c r="M455" s="32"/>
      <c r="N455" s="32"/>
      <c r="P455" s="194"/>
      <c r="Q455" s="32"/>
      <c r="R455" s="32"/>
      <c r="T455" s="185"/>
      <c r="U455" s="32"/>
      <c r="V455" s="185"/>
      <c r="W455" s="32"/>
      <c r="Z455" s="32"/>
      <c r="AA455" s="29"/>
      <c r="AB455" s="29"/>
      <c r="AE455" s="76"/>
      <c r="AF455" s="233"/>
      <c r="AH455" s="76"/>
      <c r="AI455" s="233"/>
      <c r="AN455" s="32"/>
      <c r="AQ455" s="136"/>
      <c r="AT455" s="76"/>
      <c r="AU455" s="77"/>
      <c r="AW455" s="93"/>
      <c r="AX455" s="93"/>
      <c r="BH455" s="76"/>
    </row>
    <row r="456" spans="2:60" s="28" customFormat="1" ht="12.75" x14ac:dyDescent="0.2">
      <c r="B456" s="92"/>
      <c r="C456" s="27"/>
      <c r="I456" s="185"/>
      <c r="K456" s="32"/>
      <c r="L456" s="32"/>
      <c r="M456" s="32"/>
      <c r="N456" s="32"/>
      <c r="P456" s="194"/>
      <c r="Q456" s="32"/>
      <c r="R456" s="32"/>
      <c r="T456" s="185"/>
      <c r="U456" s="32"/>
      <c r="V456" s="185"/>
      <c r="W456" s="32"/>
      <c r="Z456" s="32"/>
      <c r="AA456" s="29"/>
      <c r="AB456" s="29"/>
      <c r="AE456" s="76"/>
      <c r="AF456" s="233"/>
      <c r="AH456" s="76"/>
      <c r="AI456" s="233"/>
      <c r="AN456" s="32"/>
      <c r="AQ456" s="136"/>
      <c r="AT456" s="76"/>
      <c r="AU456" s="77"/>
      <c r="AW456" s="93"/>
      <c r="AX456" s="93"/>
      <c r="BH456" s="76"/>
    </row>
    <row r="457" spans="2:60" s="28" customFormat="1" ht="12.75" x14ac:dyDescent="0.2">
      <c r="B457" s="92"/>
      <c r="C457" s="27"/>
      <c r="I457" s="185"/>
      <c r="K457" s="32"/>
      <c r="L457" s="32"/>
      <c r="M457" s="32"/>
      <c r="N457" s="32"/>
      <c r="P457" s="194"/>
      <c r="Q457" s="32"/>
      <c r="R457" s="32"/>
      <c r="T457" s="185"/>
      <c r="U457" s="32"/>
      <c r="V457" s="185"/>
      <c r="W457" s="32"/>
      <c r="Z457" s="32"/>
      <c r="AA457" s="29"/>
      <c r="AB457" s="29"/>
      <c r="AE457" s="76"/>
      <c r="AF457" s="233"/>
      <c r="AH457" s="76"/>
      <c r="AI457" s="233"/>
      <c r="AN457" s="32"/>
      <c r="AQ457" s="136"/>
      <c r="AT457" s="76"/>
      <c r="AU457" s="77"/>
      <c r="AW457" s="93"/>
      <c r="AX457" s="93"/>
      <c r="BH457" s="76"/>
    </row>
    <row r="458" spans="2:60" s="28" customFormat="1" ht="12.75" x14ac:dyDescent="0.2">
      <c r="B458" s="92"/>
      <c r="C458" s="27"/>
      <c r="I458" s="185"/>
      <c r="K458" s="32"/>
      <c r="L458" s="32"/>
      <c r="M458" s="32"/>
      <c r="N458" s="32"/>
      <c r="P458" s="194"/>
      <c r="Q458" s="32"/>
      <c r="R458" s="32"/>
      <c r="T458" s="185"/>
      <c r="U458" s="32"/>
      <c r="V458" s="185"/>
      <c r="W458" s="32"/>
      <c r="Z458" s="32"/>
      <c r="AA458" s="29"/>
      <c r="AB458" s="29"/>
      <c r="AE458" s="76"/>
      <c r="AF458" s="233"/>
      <c r="AH458" s="76"/>
      <c r="AI458" s="233"/>
      <c r="AN458" s="32"/>
      <c r="AQ458" s="136"/>
      <c r="AT458" s="76"/>
      <c r="AU458" s="77"/>
      <c r="AW458" s="93"/>
      <c r="AX458" s="93"/>
      <c r="BH458" s="76"/>
    </row>
    <row r="459" spans="2:60" s="28" customFormat="1" ht="12.75" x14ac:dyDescent="0.2">
      <c r="B459" s="92"/>
      <c r="C459" s="27"/>
      <c r="I459" s="185"/>
      <c r="K459" s="32"/>
      <c r="L459" s="32"/>
      <c r="M459" s="32"/>
      <c r="N459" s="32"/>
      <c r="P459" s="194"/>
      <c r="Q459" s="32"/>
      <c r="R459" s="32"/>
      <c r="T459" s="185"/>
      <c r="U459" s="32"/>
      <c r="V459" s="185"/>
      <c r="W459" s="32"/>
      <c r="Z459" s="32"/>
      <c r="AA459" s="29"/>
      <c r="AB459" s="29"/>
      <c r="AE459" s="76"/>
      <c r="AF459" s="233"/>
      <c r="AH459" s="76"/>
      <c r="AI459" s="233"/>
      <c r="AN459" s="32"/>
      <c r="AQ459" s="136"/>
      <c r="AT459" s="76"/>
      <c r="AU459" s="77"/>
      <c r="AW459" s="93"/>
      <c r="AX459" s="93"/>
      <c r="BH459" s="76"/>
    </row>
    <row r="460" spans="2:60" s="28" customFormat="1" ht="12.75" x14ac:dyDescent="0.2">
      <c r="B460" s="92"/>
      <c r="C460" s="27"/>
      <c r="I460" s="185"/>
      <c r="K460" s="32"/>
      <c r="L460" s="32"/>
      <c r="M460" s="32"/>
      <c r="N460" s="32"/>
      <c r="P460" s="194"/>
      <c r="Q460" s="32"/>
      <c r="R460" s="32"/>
      <c r="T460" s="185"/>
      <c r="U460" s="32"/>
      <c r="V460" s="185"/>
      <c r="W460" s="32"/>
      <c r="Z460" s="32"/>
      <c r="AA460" s="29"/>
      <c r="AB460" s="29"/>
      <c r="AE460" s="76"/>
      <c r="AF460" s="233"/>
      <c r="AH460" s="76"/>
      <c r="AI460" s="233"/>
      <c r="AN460" s="32"/>
      <c r="AQ460" s="136"/>
      <c r="AT460" s="76"/>
      <c r="AU460" s="77"/>
      <c r="AW460" s="93"/>
      <c r="AX460" s="93"/>
      <c r="BH460" s="76"/>
    </row>
    <row r="461" spans="2:60" s="28" customFormat="1" ht="12.75" x14ac:dyDescent="0.2">
      <c r="B461" s="92"/>
      <c r="C461" s="27"/>
      <c r="I461" s="185"/>
      <c r="K461" s="32"/>
      <c r="L461" s="32"/>
      <c r="M461" s="32"/>
      <c r="N461" s="32"/>
      <c r="P461" s="194"/>
      <c r="Q461" s="32"/>
      <c r="R461" s="32"/>
      <c r="T461" s="185"/>
      <c r="U461" s="32"/>
      <c r="V461" s="185"/>
      <c r="W461" s="32"/>
      <c r="Z461" s="32"/>
      <c r="AA461" s="29"/>
      <c r="AB461" s="29"/>
      <c r="AE461" s="76"/>
      <c r="AF461" s="233"/>
      <c r="AH461" s="76"/>
      <c r="AI461" s="233"/>
      <c r="AN461" s="32"/>
      <c r="AQ461" s="136"/>
      <c r="AT461" s="76"/>
      <c r="AU461" s="77"/>
      <c r="AW461" s="93"/>
      <c r="AX461" s="93"/>
      <c r="BH461" s="76"/>
    </row>
    <row r="462" spans="2:60" s="28" customFormat="1" ht="12.75" x14ac:dyDescent="0.2">
      <c r="B462" s="92"/>
      <c r="C462" s="27"/>
      <c r="I462" s="185"/>
      <c r="K462" s="32"/>
      <c r="L462" s="32"/>
      <c r="M462" s="32"/>
      <c r="N462" s="32"/>
      <c r="P462" s="194"/>
      <c r="Q462" s="32"/>
      <c r="R462" s="32"/>
      <c r="T462" s="185"/>
      <c r="U462" s="32"/>
      <c r="V462" s="185"/>
      <c r="W462" s="32"/>
      <c r="Z462" s="32"/>
      <c r="AA462" s="29"/>
      <c r="AB462" s="29"/>
      <c r="AE462" s="76"/>
      <c r="AF462" s="233"/>
      <c r="AH462" s="76"/>
      <c r="AI462" s="233"/>
      <c r="AN462" s="32"/>
      <c r="AQ462" s="136"/>
      <c r="AT462" s="76"/>
      <c r="AU462" s="77"/>
      <c r="AW462" s="93"/>
      <c r="AX462" s="93"/>
      <c r="BH462" s="76"/>
    </row>
    <row r="463" spans="2:60" s="28" customFormat="1" ht="12.75" x14ac:dyDescent="0.2">
      <c r="B463" s="92"/>
      <c r="C463" s="27"/>
      <c r="I463" s="185"/>
      <c r="K463" s="32"/>
      <c r="L463" s="32"/>
      <c r="M463" s="32"/>
      <c r="N463" s="32"/>
      <c r="P463" s="194"/>
      <c r="Q463" s="32"/>
      <c r="R463" s="32"/>
      <c r="T463" s="185"/>
      <c r="U463" s="32"/>
      <c r="V463" s="185"/>
      <c r="W463" s="32"/>
      <c r="Z463" s="32"/>
      <c r="AA463" s="29"/>
      <c r="AB463" s="29"/>
      <c r="AE463" s="76"/>
      <c r="AF463" s="233"/>
      <c r="AH463" s="76"/>
      <c r="AI463" s="233"/>
      <c r="AN463" s="32"/>
      <c r="AQ463" s="136"/>
      <c r="AT463" s="76"/>
      <c r="AU463" s="77"/>
      <c r="AW463" s="93"/>
      <c r="AX463" s="93"/>
      <c r="BH463" s="76"/>
    </row>
    <row r="464" spans="2:60" s="28" customFormat="1" ht="12.75" x14ac:dyDescent="0.2">
      <c r="B464" s="92"/>
      <c r="C464" s="27"/>
      <c r="I464" s="185"/>
      <c r="K464" s="32"/>
      <c r="L464" s="32"/>
      <c r="M464" s="32"/>
      <c r="N464" s="32"/>
      <c r="P464" s="194"/>
      <c r="Q464" s="32"/>
      <c r="R464" s="32"/>
      <c r="T464" s="185"/>
      <c r="U464" s="32"/>
      <c r="V464" s="185"/>
      <c r="W464" s="32"/>
      <c r="Z464" s="32"/>
      <c r="AA464" s="29"/>
      <c r="AB464" s="29"/>
      <c r="AE464" s="76"/>
      <c r="AF464" s="233"/>
      <c r="AH464" s="76"/>
      <c r="AI464" s="233"/>
      <c r="AN464" s="32"/>
      <c r="AQ464" s="136"/>
      <c r="AT464" s="76"/>
      <c r="AU464" s="77"/>
      <c r="AW464" s="93"/>
      <c r="AX464" s="93"/>
      <c r="BH464" s="76"/>
    </row>
    <row r="465" spans="2:60" s="28" customFormat="1" ht="12.75" x14ac:dyDescent="0.2">
      <c r="B465" s="92"/>
      <c r="C465" s="27"/>
      <c r="I465" s="185"/>
      <c r="K465" s="32"/>
      <c r="L465" s="32"/>
      <c r="M465" s="32"/>
      <c r="N465" s="32"/>
      <c r="P465" s="194"/>
      <c r="Q465" s="32"/>
      <c r="R465" s="32"/>
      <c r="T465" s="185"/>
      <c r="U465" s="32"/>
      <c r="V465" s="185"/>
      <c r="W465" s="32"/>
      <c r="Z465" s="32"/>
      <c r="AA465" s="29"/>
      <c r="AB465" s="29"/>
      <c r="AE465" s="76"/>
      <c r="AF465" s="233"/>
      <c r="AH465" s="76"/>
      <c r="AI465" s="233"/>
      <c r="AN465" s="32"/>
      <c r="AQ465" s="136"/>
      <c r="AT465" s="76"/>
      <c r="AU465" s="77"/>
      <c r="AW465" s="93"/>
      <c r="AX465" s="93"/>
      <c r="BH465" s="76"/>
    </row>
    <row r="466" spans="2:60" s="28" customFormat="1" ht="12.75" x14ac:dyDescent="0.2">
      <c r="B466" s="92"/>
      <c r="C466" s="27"/>
      <c r="I466" s="185"/>
      <c r="K466" s="32"/>
      <c r="L466" s="32"/>
      <c r="M466" s="32"/>
      <c r="N466" s="32"/>
      <c r="P466" s="194"/>
      <c r="Q466" s="32"/>
      <c r="R466" s="32"/>
      <c r="T466" s="185"/>
      <c r="U466" s="32"/>
      <c r="V466" s="185"/>
      <c r="W466" s="32"/>
      <c r="Z466" s="32"/>
      <c r="AA466" s="29"/>
      <c r="AB466" s="29"/>
      <c r="AE466" s="76"/>
      <c r="AF466" s="233"/>
      <c r="AH466" s="76"/>
      <c r="AI466" s="233"/>
      <c r="AN466" s="32"/>
      <c r="AQ466" s="136"/>
      <c r="AT466" s="76"/>
      <c r="AU466" s="77"/>
      <c r="AW466" s="93"/>
      <c r="AX466" s="93"/>
      <c r="BH466" s="76"/>
    </row>
    <row r="467" spans="2:60" s="28" customFormat="1" ht="12.75" x14ac:dyDescent="0.2">
      <c r="B467" s="92"/>
      <c r="C467" s="27"/>
      <c r="I467" s="185"/>
      <c r="K467" s="32"/>
      <c r="L467" s="32"/>
      <c r="M467" s="32"/>
      <c r="N467" s="32"/>
      <c r="P467" s="194"/>
      <c r="Q467" s="32"/>
      <c r="R467" s="32"/>
      <c r="T467" s="185"/>
      <c r="U467" s="32"/>
      <c r="V467" s="185"/>
      <c r="W467" s="32"/>
      <c r="Z467" s="32"/>
      <c r="AA467" s="29"/>
      <c r="AB467" s="29"/>
      <c r="AE467" s="76"/>
      <c r="AF467" s="233"/>
      <c r="AH467" s="76"/>
      <c r="AI467" s="233"/>
      <c r="AN467" s="32"/>
      <c r="AQ467" s="136"/>
      <c r="AT467" s="76"/>
      <c r="AU467" s="77"/>
      <c r="AW467" s="93"/>
      <c r="AX467" s="93"/>
      <c r="BH467" s="76"/>
    </row>
    <row r="468" spans="2:60" s="28" customFormat="1" ht="12.75" x14ac:dyDescent="0.2">
      <c r="B468" s="92"/>
      <c r="C468" s="27"/>
      <c r="I468" s="185"/>
      <c r="K468" s="32"/>
      <c r="L468" s="32"/>
      <c r="M468" s="32"/>
      <c r="N468" s="32"/>
      <c r="P468" s="194"/>
      <c r="Q468" s="32"/>
      <c r="R468" s="32"/>
      <c r="T468" s="185"/>
      <c r="U468" s="32"/>
      <c r="V468" s="185"/>
      <c r="W468" s="32"/>
      <c r="Z468" s="32"/>
      <c r="AA468" s="29"/>
      <c r="AB468" s="29"/>
      <c r="AE468" s="76"/>
      <c r="AF468" s="233"/>
      <c r="AH468" s="76"/>
      <c r="AI468" s="233"/>
      <c r="AN468" s="32"/>
      <c r="AQ468" s="136"/>
      <c r="AT468" s="76"/>
      <c r="AU468" s="77"/>
      <c r="AW468" s="93"/>
      <c r="AX468" s="93"/>
      <c r="BH468" s="76"/>
    </row>
    <row r="469" spans="2:60" s="28" customFormat="1" ht="12.75" x14ac:dyDescent="0.2">
      <c r="B469" s="92"/>
      <c r="C469" s="27"/>
      <c r="I469" s="185"/>
      <c r="K469" s="32"/>
      <c r="L469" s="32"/>
      <c r="M469" s="32"/>
      <c r="N469" s="32"/>
      <c r="P469" s="194"/>
      <c r="Q469" s="32"/>
      <c r="R469" s="32"/>
      <c r="T469" s="185"/>
      <c r="U469" s="32"/>
      <c r="V469" s="185"/>
      <c r="W469" s="32"/>
      <c r="Z469" s="32"/>
      <c r="AA469" s="29"/>
      <c r="AB469" s="29"/>
      <c r="AE469" s="76"/>
      <c r="AF469" s="233"/>
      <c r="AH469" s="76"/>
      <c r="AI469" s="233"/>
      <c r="AN469" s="32"/>
      <c r="AQ469" s="136"/>
      <c r="AT469" s="76"/>
      <c r="AU469" s="77"/>
      <c r="AW469" s="93"/>
      <c r="AX469" s="93"/>
      <c r="BH469" s="76"/>
    </row>
    <row r="470" spans="2:60" s="28" customFormat="1" ht="12.75" x14ac:dyDescent="0.2">
      <c r="B470" s="92"/>
      <c r="C470" s="27"/>
      <c r="I470" s="185"/>
      <c r="K470" s="32"/>
      <c r="L470" s="32"/>
      <c r="M470" s="32"/>
      <c r="N470" s="32"/>
      <c r="P470" s="194"/>
      <c r="Q470" s="32"/>
      <c r="R470" s="32"/>
      <c r="T470" s="185"/>
      <c r="U470" s="32"/>
      <c r="V470" s="185"/>
      <c r="W470" s="32"/>
      <c r="Z470" s="32"/>
      <c r="AA470" s="29"/>
      <c r="AB470" s="29"/>
      <c r="AE470" s="76"/>
      <c r="AF470" s="233"/>
      <c r="AH470" s="76"/>
      <c r="AI470" s="233"/>
      <c r="AN470" s="32"/>
      <c r="AQ470" s="136"/>
      <c r="AT470" s="76"/>
      <c r="AU470" s="77"/>
      <c r="AW470" s="93"/>
      <c r="AX470" s="93"/>
      <c r="BH470" s="76"/>
    </row>
    <row r="471" spans="2:60" s="28" customFormat="1" ht="12.75" x14ac:dyDescent="0.2">
      <c r="B471" s="92"/>
      <c r="C471" s="27"/>
      <c r="I471" s="185"/>
      <c r="K471" s="32"/>
      <c r="L471" s="32"/>
      <c r="M471" s="32"/>
      <c r="N471" s="32"/>
      <c r="P471" s="194"/>
      <c r="Q471" s="32"/>
      <c r="R471" s="32"/>
      <c r="T471" s="185"/>
      <c r="U471" s="32"/>
      <c r="V471" s="185"/>
      <c r="W471" s="32"/>
      <c r="Z471" s="32"/>
      <c r="AA471" s="29"/>
      <c r="AB471" s="29"/>
      <c r="AE471" s="76"/>
      <c r="AF471" s="233"/>
      <c r="AH471" s="76"/>
      <c r="AI471" s="233"/>
      <c r="AN471" s="32"/>
      <c r="AQ471" s="136"/>
      <c r="AT471" s="76"/>
      <c r="AU471" s="77"/>
      <c r="AW471" s="93"/>
      <c r="AX471" s="93"/>
      <c r="BH471" s="76"/>
    </row>
    <row r="472" spans="2:60" s="28" customFormat="1" ht="12.75" x14ac:dyDescent="0.2">
      <c r="B472" s="92"/>
      <c r="C472" s="27"/>
      <c r="I472" s="185"/>
      <c r="K472" s="32"/>
      <c r="L472" s="32"/>
      <c r="M472" s="32"/>
      <c r="N472" s="32"/>
      <c r="P472" s="194"/>
      <c r="Q472" s="32"/>
      <c r="R472" s="32"/>
      <c r="T472" s="185"/>
      <c r="U472" s="32"/>
      <c r="V472" s="185"/>
      <c r="W472" s="32"/>
      <c r="Z472" s="32"/>
      <c r="AA472" s="29"/>
      <c r="AB472" s="29"/>
      <c r="AE472" s="76"/>
      <c r="AF472" s="233"/>
      <c r="AH472" s="76"/>
      <c r="AI472" s="233"/>
      <c r="AN472" s="32"/>
      <c r="AQ472" s="136"/>
      <c r="AT472" s="76"/>
      <c r="AU472" s="77"/>
      <c r="AW472" s="93"/>
      <c r="AX472" s="93"/>
      <c r="BH472" s="76"/>
    </row>
    <row r="473" spans="2:60" s="28" customFormat="1" ht="12.75" x14ac:dyDescent="0.2">
      <c r="B473" s="92"/>
      <c r="C473" s="27"/>
      <c r="I473" s="185"/>
      <c r="K473" s="32"/>
      <c r="L473" s="32"/>
      <c r="M473" s="32"/>
      <c r="N473" s="32"/>
      <c r="P473" s="194"/>
      <c r="Q473" s="32"/>
      <c r="R473" s="32"/>
      <c r="T473" s="185"/>
      <c r="U473" s="32"/>
      <c r="V473" s="185"/>
      <c r="W473" s="32"/>
      <c r="Z473" s="32"/>
      <c r="AA473" s="29"/>
      <c r="AB473" s="29"/>
      <c r="AE473" s="76"/>
      <c r="AF473" s="233"/>
      <c r="AH473" s="76"/>
      <c r="AI473" s="233"/>
      <c r="AN473" s="32"/>
      <c r="AQ473" s="136"/>
      <c r="AT473" s="76"/>
      <c r="AU473" s="77"/>
      <c r="AW473" s="93"/>
      <c r="AX473" s="93"/>
      <c r="BH473" s="76"/>
    </row>
    <row r="474" spans="2:60" s="28" customFormat="1" ht="12.75" x14ac:dyDescent="0.2">
      <c r="B474" s="92"/>
      <c r="C474" s="27"/>
      <c r="I474" s="185"/>
      <c r="K474" s="32"/>
      <c r="L474" s="32"/>
      <c r="M474" s="32"/>
      <c r="N474" s="32"/>
      <c r="P474" s="194"/>
      <c r="Q474" s="32"/>
      <c r="R474" s="32"/>
      <c r="T474" s="185"/>
      <c r="U474" s="32"/>
      <c r="V474" s="185"/>
      <c r="W474" s="32"/>
      <c r="Z474" s="32"/>
      <c r="AA474" s="29"/>
      <c r="AB474" s="29"/>
      <c r="AE474" s="76"/>
      <c r="AF474" s="233"/>
      <c r="AH474" s="76"/>
      <c r="AI474" s="233"/>
      <c r="AN474" s="32"/>
      <c r="AQ474" s="136"/>
      <c r="AT474" s="76"/>
      <c r="AU474" s="77"/>
      <c r="AW474" s="93"/>
      <c r="AX474" s="93"/>
      <c r="BH474" s="76"/>
    </row>
    <row r="475" spans="2:60" s="28" customFormat="1" ht="12.75" x14ac:dyDescent="0.2">
      <c r="B475" s="92"/>
      <c r="C475" s="27"/>
      <c r="I475" s="185"/>
      <c r="K475" s="32"/>
      <c r="L475" s="32"/>
      <c r="M475" s="32"/>
      <c r="N475" s="32"/>
      <c r="P475" s="194"/>
      <c r="Q475" s="32"/>
      <c r="R475" s="32"/>
      <c r="T475" s="185"/>
      <c r="U475" s="32"/>
      <c r="V475" s="185"/>
      <c r="W475" s="32"/>
      <c r="Z475" s="32"/>
      <c r="AA475" s="29"/>
      <c r="AB475" s="29"/>
      <c r="AE475" s="76"/>
      <c r="AF475" s="233"/>
      <c r="AH475" s="76"/>
      <c r="AI475" s="233"/>
      <c r="AN475" s="32"/>
      <c r="AQ475" s="136"/>
      <c r="AT475" s="76"/>
      <c r="AU475" s="77"/>
      <c r="AW475" s="93"/>
      <c r="AX475" s="93"/>
      <c r="BH475" s="76"/>
    </row>
    <row r="476" spans="2:60" s="28" customFormat="1" ht="12.75" x14ac:dyDescent="0.2">
      <c r="B476" s="92"/>
      <c r="C476" s="27"/>
      <c r="I476" s="185"/>
      <c r="K476" s="32"/>
      <c r="L476" s="32"/>
      <c r="M476" s="32"/>
      <c r="N476" s="32"/>
      <c r="P476" s="194"/>
      <c r="Q476" s="32"/>
      <c r="R476" s="32"/>
      <c r="T476" s="185"/>
      <c r="U476" s="32"/>
      <c r="V476" s="185"/>
      <c r="W476" s="32"/>
      <c r="Z476" s="32"/>
      <c r="AA476" s="29"/>
      <c r="AB476" s="29"/>
      <c r="AE476" s="76"/>
      <c r="AF476" s="233"/>
      <c r="AH476" s="76"/>
      <c r="AI476" s="233"/>
      <c r="AN476" s="32"/>
      <c r="AQ476" s="136"/>
      <c r="AT476" s="76"/>
      <c r="AU476" s="77"/>
      <c r="AW476" s="93"/>
      <c r="AX476" s="93"/>
      <c r="BH476" s="76"/>
    </row>
    <row r="477" spans="2:60" s="28" customFormat="1" ht="12.75" x14ac:dyDescent="0.2">
      <c r="B477" s="92"/>
      <c r="C477" s="27"/>
      <c r="I477" s="185"/>
      <c r="K477" s="32"/>
      <c r="L477" s="32"/>
      <c r="M477" s="32"/>
      <c r="N477" s="32"/>
      <c r="P477" s="194"/>
      <c r="Q477" s="32"/>
      <c r="R477" s="32"/>
      <c r="T477" s="185"/>
      <c r="U477" s="32"/>
      <c r="V477" s="185"/>
      <c r="W477" s="32"/>
      <c r="Z477" s="32"/>
      <c r="AA477" s="29"/>
      <c r="AB477" s="29"/>
      <c r="AE477" s="76"/>
      <c r="AF477" s="233"/>
      <c r="AH477" s="76"/>
      <c r="AI477" s="233"/>
      <c r="AN477" s="32"/>
      <c r="AQ477" s="136"/>
      <c r="AT477" s="76"/>
      <c r="AU477" s="77"/>
      <c r="AW477" s="93"/>
      <c r="AX477" s="93"/>
      <c r="BH477" s="76"/>
    </row>
    <row r="478" spans="2:60" s="28" customFormat="1" ht="12.75" x14ac:dyDescent="0.2">
      <c r="B478" s="92"/>
      <c r="C478" s="27"/>
      <c r="I478" s="185"/>
      <c r="K478" s="32"/>
      <c r="L478" s="32"/>
      <c r="M478" s="32"/>
      <c r="N478" s="32"/>
      <c r="P478" s="194"/>
      <c r="Q478" s="32"/>
      <c r="R478" s="32"/>
      <c r="T478" s="185"/>
      <c r="U478" s="32"/>
      <c r="V478" s="185"/>
      <c r="W478" s="32"/>
      <c r="Z478" s="32"/>
      <c r="AA478" s="29"/>
      <c r="AB478" s="29"/>
      <c r="AE478" s="76"/>
      <c r="AF478" s="233"/>
      <c r="AH478" s="76"/>
      <c r="AI478" s="233"/>
      <c r="AN478" s="32"/>
      <c r="AQ478" s="136"/>
      <c r="AT478" s="76"/>
      <c r="AU478" s="77"/>
      <c r="AW478" s="93"/>
      <c r="AX478" s="93"/>
      <c r="BH478" s="76"/>
    </row>
    <row r="479" spans="2:60" s="28" customFormat="1" ht="12.75" x14ac:dyDescent="0.2">
      <c r="B479" s="92"/>
      <c r="C479" s="27"/>
      <c r="I479" s="185"/>
      <c r="K479" s="32"/>
      <c r="L479" s="32"/>
      <c r="M479" s="32"/>
      <c r="N479" s="32"/>
      <c r="P479" s="194"/>
      <c r="Q479" s="32"/>
      <c r="R479" s="32"/>
      <c r="T479" s="185"/>
      <c r="U479" s="32"/>
      <c r="V479" s="185"/>
      <c r="W479" s="32"/>
      <c r="Z479" s="32"/>
      <c r="AA479" s="29"/>
      <c r="AB479" s="29"/>
      <c r="AE479" s="76"/>
      <c r="AF479" s="233"/>
      <c r="AH479" s="76"/>
      <c r="AI479" s="233"/>
      <c r="AN479" s="32"/>
      <c r="AQ479" s="136"/>
      <c r="AT479" s="76"/>
      <c r="AU479" s="77"/>
      <c r="AW479" s="93"/>
      <c r="AX479" s="93"/>
      <c r="BH479" s="76"/>
    </row>
    <row r="480" spans="2:60" s="28" customFormat="1" ht="12.75" x14ac:dyDescent="0.2">
      <c r="B480" s="92"/>
      <c r="C480" s="27"/>
      <c r="I480" s="185"/>
      <c r="K480" s="32"/>
      <c r="L480" s="32"/>
      <c r="M480" s="32"/>
      <c r="N480" s="32"/>
      <c r="P480" s="194"/>
      <c r="Q480" s="32"/>
      <c r="R480" s="32"/>
      <c r="T480" s="185"/>
      <c r="U480" s="32"/>
      <c r="V480" s="185"/>
      <c r="W480" s="32"/>
      <c r="Z480" s="32"/>
      <c r="AA480" s="29"/>
      <c r="AB480" s="29"/>
      <c r="AE480" s="76"/>
      <c r="AF480" s="233"/>
      <c r="AH480" s="76"/>
      <c r="AI480" s="233"/>
      <c r="AN480" s="32"/>
      <c r="AQ480" s="136"/>
      <c r="AT480" s="76"/>
      <c r="AU480" s="77"/>
      <c r="AW480" s="93"/>
      <c r="AX480" s="93"/>
      <c r="BH480" s="76"/>
    </row>
    <row r="481" spans="2:60" s="28" customFormat="1" ht="12.75" x14ac:dyDescent="0.2">
      <c r="B481" s="92"/>
      <c r="C481" s="27"/>
      <c r="I481" s="185"/>
      <c r="K481" s="32"/>
      <c r="L481" s="32"/>
      <c r="M481" s="32"/>
      <c r="N481" s="32"/>
      <c r="P481" s="194"/>
      <c r="Q481" s="32"/>
      <c r="R481" s="32"/>
      <c r="T481" s="185"/>
      <c r="U481" s="32"/>
      <c r="V481" s="185"/>
      <c r="W481" s="32"/>
      <c r="Z481" s="32"/>
      <c r="AA481" s="29"/>
      <c r="AB481" s="29"/>
      <c r="AE481" s="76"/>
      <c r="AF481" s="233"/>
      <c r="AH481" s="76"/>
      <c r="AI481" s="233"/>
      <c r="AN481" s="32"/>
      <c r="AQ481" s="136"/>
      <c r="AT481" s="76"/>
      <c r="AU481" s="77"/>
      <c r="AW481" s="93"/>
      <c r="AX481" s="93"/>
      <c r="BH481" s="76"/>
    </row>
    <row r="482" spans="2:60" s="28" customFormat="1" ht="12.75" x14ac:dyDescent="0.2">
      <c r="B482" s="92"/>
      <c r="C482" s="27"/>
      <c r="I482" s="185"/>
      <c r="K482" s="32"/>
      <c r="L482" s="32"/>
      <c r="M482" s="32"/>
      <c r="N482" s="32"/>
      <c r="P482" s="194"/>
      <c r="Q482" s="32"/>
      <c r="R482" s="32"/>
      <c r="T482" s="185"/>
      <c r="U482" s="32"/>
      <c r="V482" s="185"/>
      <c r="W482" s="32"/>
      <c r="Z482" s="32"/>
      <c r="AA482" s="29"/>
      <c r="AB482" s="29"/>
      <c r="AE482" s="76"/>
      <c r="AF482" s="233"/>
      <c r="AH482" s="76"/>
      <c r="AI482" s="233"/>
      <c r="AN482" s="32"/>
      <c r="AQ482" s="136"/>
      <c r="AT482" s="76"/>
      <c r="AU482" s="77"/>
      <c r="AW482" s="93"/>
      <c r="AX482" s="93"/>
      <c r="BH482" s="76"/>
    </row>
    <row r="483" spans="2:60" s="28" customFormat="1" ht="12.75" x14ac:dyDescent="0.2">
      <c r="B483" s="92"/>
      <c r="C483" s="27"/>
      <c r="I483" s="185"/>
      <c r="K483" s="32"/>
      <c r="L483" s="32"/>
      <c r="M483" s="32"/>
      <c r="N483" s="32"/>
      <c r="P483" s="194"/>
      <c r="Q483" s="32"/>
      <c r="R483" s="32"/>
      <c r="T483" s="185"/>
      <c r="U483" s="32"/>
      <c r="V483" s="185"/>
      <c r="W483" s="32"/>
      <c r="Z483" s="32"/>
      <c r="AA483" s="29"/>
      <c r="AB483" s="29"/>
      <c r="AE483" s="76"/>
      <c r="AF483" s="233"/>
      <c r="AH483" s="76"/>
      <c r="AI483" s="233"/>
      <c r="AN483" s="32"/>
      <c r="AQ483" s="136"/>
      <c r="AT483" s="76"/>
      <c r="AU483" s="77"/>
      <c r="AW483" s="93"/>
      <c r="AX483" s="93"/>
      <c r="BH483" s="76"/>
    </row>
    <row r="484" spans="2:60" s="28" customFormat="1" ht="12.75" x14ac:dyDescent="0.2">
      <c r="B484" s="92"/>
      <c r="C484" s="27"/>
      <c r="I484" s="185"/>
      <c r="K484" s="32"/>
      <c r="L484" s="32"/>
      <c r="M484" s="32"/>
      <c r="N484" s="32"/>
      <c r="P484" s="194"/>
      <c r="Q484" s="32"/>
      <c r="R484" s="32"/>
      <c r="T484" s="185"/>
      <c r="U484" s="32"/>
      <c r="V484" s="185"/>
      <c r="W484" s="32"/>
      <c r="Z484" s="32"/>
      <c r="AA484" s="29"/>
      <c r="AB484" s="29"/>
      <c r="AE484" s="76"/>
      <c r="AF484" s="233"/>
      <c r="AH484" s="76"/>
      <c r="AI484" s="233"/>
      <c r="AN484" s="32"/>
      <c r="AQ484" s="136"/>
      <c r="AT484" s="76"/>
      <c r="AU484" s="77"/>
      <c r="AW484" s="93"/>
      <c r="AX484" s="93"/>
      <c r="BH484" s="76"/>
    </row>
    <row r="485" spans="2:60" s="28" customFormat="1" ht="12.75" x14ac:dyDescent="0.2">
      <c r="B485" s="92"/>
      <c r="C485" s="27"/>
      <c r="I485" s="185"/>
      <c r="K485" s="32"/>
      <c r="L485" s="32"/>
      <c r="M485" s="32"/>
      <c r="N485" s="32"/>
      <c r="P485" s="194"/>
      <c r="Q485" s="32"/>
      <c r="R485" s="32"/>
      <c r="T485" s="185"/>
      <c r="U485" s="32"/>
      <c r="V485" s="185"/>
      <c r="W485" s="32"/>
      <c r="Z485" s="32"/>
      <c r="AA485" s="29"/>
      <c r="AB485" s="29"/>
      <c r="AE485" s="76"/>
      <c r="AF485" s="233"/>
      <c r="AH485" s="76"/>
      <c r="AI485" s="233"/>
      <c r="AN485" s="32"/>
      <c r="AQ485" s="136"/>
      <c r="AT485" s="76"/>
      <c r="AU485" s="77"/>
      <c r="AW485" s="93"/>
      <c r="AX485" s="93"/>
      <c r="BH485" s="76"/>
    </row>
    <row r="486" spans="2:60" s="28" customFormat="1" ht="12.75" x14ac:dyDescent="0.2">
      <c r="B486" s="92"/>
      <c r="C486" s="27"/>
      <c r="I486" s="185"/>
      <c r="K486" s="32"/>
      <c r="L486" s="32"/>
      <c r="M486" s="32"/>
      <c r="N486" s="32"/>
      <c r="P486" s="194"/>
      <c r="Q486" s="32"/>
      <c r="R486" s="32"/>
      <c r="T486" s="185"/>
      <c r="U486" s="32"/>
      <c r="V486" s="185"/>
      <c r="W486" s="32"/>
      <c r="Z486" s="32"/>
      <c r="AA486" s="29"/>
      <c r="AB486" s="29"/>
      <c r="AE486" s="76"/>
      <c r="AF486" s="233"/>
      <c r="AH486" s="76"/>
      <c r="AI486" s="233"/>
      <c r="AN486" s="32"/>
      <c r="AQ486" s="136"/>
      <c r="AT486" s="76"/>
      <c r="AU486" s="77"/>
      <c r="AW486" s="93"/>
      <c r="AX486" s="93"/>
      <c r="BH486" s="76"/>
    </row>
    <row r="487" spans="2:60" s="28" customFormat="1" ht="12.75" x14ac:dyDescent="0.2">
      <c r="B487" s="92"/>
      <c r="C487" s="27"/>
      <c r="I487" s="185"/>
      <c r="K487" s="32"/>
      <c r="L487" s="32"/>
      <c r="M487" s="32"/>
      <c r="N487" s="32"/>
      <c r="P487" s="194"/>
      <c r="Q487" s="32"/>
      <c r="R487" s="32"/>
      <c r="T487" s="185"/>
      <c r="U487" s="32"/>
      <c r="V487" s="185"/>
      <c r="W487" s="32"/>
      <c r="Z487" s="32"/>
      <c r="AA487" s="29"/>
      <c r="AB487" s="29"/>
      <c r="AE487" s="76"/>
      <c r="AF487" s="233"/>
      <c r="AH487" s="76"/>
      <c r="AI487" s="233"/>
      <c r="AN487" s="32"/>
      <c r="AQ487" s="136"/>
      <c r="AT487" s="76"/>
      <c r="AU487" s="77"/>
      <c r="AW487" s="93"/>
      <c r="AX487" s="93"/>
      <c r="BH487" s="76"/>
    </row>
    <row r="488" spans="2:60" s="28" customFormat="1" ht="12.75" x14ac:dyDescent="0.2">
      <c r="B488" s="92"/>
      <c r="C488" s="27"/>
      <c r="I488" s="185"/>
      <c r="K488" s="32"/>
      <c r="L488" s="32"/>
      <c r="M488" s="32"/>
      <c r="N488" s="32"/>
      <c r="P488" s="194"/>
      <c r="Q488" s="32"/>
      <c r="R488" s="32"/>
      <c r="T488" s="185"/>
      <c r="U488" s="32"/>
      <c r="V488" s="185"/>
      <c r="W488" s="32"/>
      <c r="Z488" s="32"/>
      <c r="AA488" s="29"/>
      <c r="AB488" s="29"/>
      <c r="AE488" s="76"/>
      <c r="AF488" s="233"/>
      <c r="AH488" s="76"/>
      <c r="AI488" s="233"/>
      <c r="AN488" s="32"/>
      <c r="AQ488" s="136"/>
      <c r="AT488" s="76"/>
      <c r="AU488" s="77"/>
      <c r="AW488" s="93"/>
      <c r="AX488" s="93"/>
      <c r="BH488" s="76"/>
    </row>
    <row r="489" spans="2:60" s="28" customFormat="1" ht="12.75" x14ac:dyDescent="0.2">
      <c r="B489" s="92"/>
      <c r="C489" s="27"/>
      <c r="I489" s="185"/>
      <c r="K489" s="32"/>
      <c r="L489" s="32"/>
      <c r="M489" s="32"/>
      <c r="N489" s="32"/>
      <c r="P489" s="194"/>
      <c r="Q489" s="32"/>
      <c r="R489" s="32"/>
      <c r="T489" s="185"/>
      <c r="U489" s="32"/>
      <c r="V489" s="185"/>
      <c r="W489" s="32"/>
      <c r="Z489" s="32"/>
      <c r="AA489" s="29"/>
      <c r="AB489" s="29"/>
      <c r="AE489" s="76"/>
      <c r="AF489" s="233"/>
      <c r="AH489" s="76"/>
      <c r="AI489" s="233"/>
      <c r="AN489" s="32"/>
      <c r="AQ489" s="136"/>
      <c r="AT489" s="76"/>
      <c r="AU489" s="77"/>
      <c r="AW489" s="93"/>
      <c r="AX489" s="93"/>
      <c r="BH489" s="76"/>
    </row>
    <row r="490" spans="2:60" s="28" customFormat="1" ht="12.75" x14ac:dyDescent="0.2">
      <c r="B490" s="92"/>
      <c r="C490" s="27"/>
      <c r="I490" s="185"/>
      <c r="K490" s="32"/>
      <c r="L490" s="32"/>
      <c r="M490" s="32"/>
      <c r="N490" s="32"/>
      <c r="P490" s="194"/>
      <c r="Q490" s="32"/>
      <c r="R490" s="32"/>
      <c r="T490" s="185"/>
      <c r="U490" s="32"/>
      <c r="V490" s="185"/>
      <c r="W490" s="32"/>
      <c r="Z490" s="32"/>
      <c r="AA490" s="29"/>
      <c r="AB490" s="29"/>
      <c r="AE490" s="76"/>
      <c r="AF490" s="233"/>
      <c r="AH490" s="76"/>
      <c r="AI490" s="233"/>
      <c r="AN490" s="32"/>
      <c r="AQ490" s="136"/>
      <c r="AT490" s="76"/>
      <c r="AU490" s="77"/>
      <c r="AW490" s="93"/>
      <c r="AX490" s="93"/>
      <c r="BH490" s="76"/>
    </row>
    <row r="491" spans="2:60" s="28" customFormat="1" ht="12.75" x14ac:dyDescent="0.2">
      <c r="B491" s="92"/>
      <c r="C491" s="27"/>
      <c r="I491" s="185"/>
      <c r="K491" s="32"/>
      <c r="L491" s="32"/>
      <c r="M491" s="32"/>
      <c r="N491" s="32"/>
      <c r="P491" s="194"/>
      <c r="Q491" s="32"/>
      <c r="R491" s="32"/>
      <c r="T491" s="185"/>
      <c r="U491" s="32"/>
      <c r="V491" s="185"/>
      <c r="W491" s="32"/>
      <c r="Z491" s="32"/>
      <c r="AA491" s="29"/>
      <c r="AB491" s="29"/>
      <c r="AE491" s="76"/>
      <c r="AF491" s="233"/>
      <c r="AH491" s="76"/>
      <c r="AI491" s="233"/>
      <c r="AN491" s="32"/>
      <c r="AQ491" s="136"/>
      <c r="AT491" s="76"/>
      <c r="AU491" s="77"/>
      <c r="AW491" s="93"/>
      <c r="AX491" s="93"/>
      <c r="BH491" s="76"/>
    </row>
    <row r="492" spans="2:60" s="28" customFormat="1" ht="12.75" x14ac:dyDescent="0.2">
      <c r="B492" s="92"/>
      <c r="C492" s="27"/>
      <c r="I492" s="185"/>
      <c r="K492" s="32"/>
      <c r="L492" s="32"/>
      <c r="M492" s="32"/>
      <c r="N492" s="32"/>
      <c r="P492" s="194"/>
      <c r="Q492" s="32"/>
      <c r="R492" s="32"/>
      <c r="T492" s="185"/>
      <c r="U492" s="32"/>
      <c r="V492" s="185"/>
      <c r="W492" s="32"/>
      <c r="Z492" s="32"/>
      <c r="AA492" s="29"/>
      <c r="AB492" s="29"/>
      <c r="AE492" s="76"/>
      <c r="AF492" s="233"/>
      <c r="AH492" s="76"/>
      <c r="AI492" s="233"/>
      <c r="AN492" s="32"/>
      <c r="AQ492" s="136"/>
      <c r="AT492" s="76"/>
      <c r="AU492" s="77"/>
      <c r="AW492" s="93"/>
      <c r="AX492" s="93"/>
      <c r="BH492" s="76"/>
    </row>
    <row r="493" spans="2:60" s="28" customFormat="1" ht="12.75" x14ac:dyDescent="0.2">
      <c r="B493" s="92"/>
      <c r="C493" s="27"/>
      <c r="I493" s="185"/>
      <c r="K493" s="32"/>
      <c r="L493" s="32"/>
      <c r="M493" s="32"/>
      <c r="N493" s="32"/>
      <c r="P493" s="194"/>
      <c r="Q493" s="32"/>
      <c r="R493" s="32"/>
      <c r="T493" s="185"/>
      <c r="U493" s="32"/>
      <c r="V493" s="185"/>
      <c r="W493" s="32"/>
      <c r="Z493" s="32"/>
      <c r="AA493" s="29"/>
      <c r="AB493" s="29"/>
      <c r="AE493" s="76"/>
      <c r="AF493" s="233"/>
      <c r="AH493" s="76"/>
      <c r="AI493" s="233"/>
      <c r="AN493" s="32"/>
      <c r="AQ493" s="136"/>
      <c r="AT493" s="76"/>
      <c r="AU493" s="77"/>
      <c r="AW493" s="93"/>
      <c r="AX493" s="93"/>
      <c r="BH493" s="76"/>
    </row>
    <row r="494" spans="2:60" s="28" customFormat="1" ht="12.75" x14ac:dyDescent="0.2">
      <c r="B494" s="92"/>
      <c r="C494" s="27"/>
      <c r="I494" s="185"/>
      <c r="K494" s="32"/>
      <c r="L494" s="32"/>
      <c r="M494" s="32"/>
      <c r="N494" s="32"/>
      <c r="P494" s="194"/>
      <c r="Q494" s="32"/>
      <c r="R494" s="32"/>
      <c r="T494" s="185"/>
      <c r="U494" s="32"/>
      <c r="V494" s="185"/>
      <c r="W494" s="32"/>
      <c r="Z494" s="32"/>
      <c r="AA494" s="29"/>
      <c r="AB494" s="29"/>
      <c r="AE494" s="76"/>
      <c r="AF494" s="233"/>
      <c r="AH494" s="76"/>
      <c r="AI494" s="233"/>
      <c r="AN494" s="32"/>
      <c r="AQ494" s="136"/>
      <c r="AT494" s="76"/>
      <c r="AU494" s="77"/>
      <c r="AW494" s="93"/>
      <c r="AX494" s="93"/>
      <c r="BH494" s="76"/>
    </row>
    <row r="495" spans="2:60" s="28" customFormat="1" ht="12.75" x14ac:dyDescent="0.2">
      <c r="B495" s="92"/>
      <c r="C495" s="27"/>
      <c r="I495" s="185"/>
      <c r="K495" s="32"/>
      <c r="L495" s="32"/>
      <c r="M495" s="32"/>
      <c r="N495" s="32"/>
      <c r="P495" s="194"/>
      <c r="Q495" s="32"/>
      <c r="R495" s="32"/>
      <c r="T495" s="185"/>
      <c r="U495" s="32"/>
      <c r="V495" s="185"/>
      <c r="W495" s="32"/>
      <c r="Z495" s="32"/>
      <c r="AA495" s="29"/>
      <c r="AB495" s="29"/>
      <c r="AE495" s="76"/>
      <c r="AF495" s="233"/>
      <c r="AH495" s="76"/>
      <c r="AI495" s="233"/>
      <c r="AN495" s="32"/>
      <c r="AQ495" s="136"/>
      <c r="AT495" s="76"/>
      <c r="AU495" s="77"/>
      <c r="AW495" s="93"/>
      <c r="AX495" s="93"/>
      <c r="BH495" s="76"/>
    </row>
    <row r="496" spans="2:60" s="28" customFormat="1" ht="12.75" x14ac:dyDescent="0.2">
      <c r="B496" s="92"/>
      <c r="C496" s="27"/>
      <c r="I496" s="185"/>
      <c r="K496" s="32"/>
      <c r="L496" s="32"/>
      <c r="M496" s="32"/>
      <c r="N496" s="32"/>
      <c r="P496" s="194"/>
      <c r="Q496" s="32"/>
      <c r="R496" s="32"/>
      <c r="T496" s="185"/>
      <c r="U496" s="32"/>
      <c r="V496" s="185"/>
      <c r="W496" s="32"/>
      <c r="Z496" s="32"/>
      <c r="AA496" s="29"/>
      <c r="AB496" s="29"/>
      <c r="AE496" s="76"/>
      <c r="AF496" s="233"/>
      <c r="AH496" s="76"/>
      <c r="AI496" s="233"/>
      <c r="AN496" s="32"/>
      <c r="AQ496" s="136"/>
      <c r="AT496" s="76"/>
      <c r="AU496" s="77"/>
      <c r="AW496" s="93"/>
      <c r="AX496" s="93"/>
      <c r="BH496" s="76"/>
    </row>
    <row r="497" spans="2:60" s="28" customFormat="1" ht="12.75" x14ac:dyDescent="0.2">
      <c r="B497" s="92"/>
      <c r="C497" s="27"/>
      <c r="I497" s="185"/>
      <c r="K497" s="32"/>
      <c r="L497" s="32"/>
      <c r="M497" s="32"/>
      <c r="N497" s="32"/>
      <c r="P497" s="194"/>
      <c r="Q497" s="32"/>
      <c r="R497" s="32"/>
      <c r="T497" s="185"/>
      <c r="U497" s="32"/>
      <c r="V497" s="185"/>
      <c r="W497" s="32"/>
      <c r="Z497" s="32"/>
      <c r="AA497" s="29"/>
      <c r="AB497" s="29"/>
      <c r="AE497" s="76"/>
      <c r="AF497" s="233"/>
      <c r="AH497" s="76"/>
      <c r="AI497" s="233"/>
      <c r="AN497" s="32"/>
      <c r="AQ497" s="136"/>
      <c r="AT497" s="76"/>
      <c r="AU497" s="77"/>
      <c r="AW497" s="93"/>
      <c r="AX497" s="93"/>
      <c r="BH497" s="76"/>
    </row>
    <row r="498" spans="2:60" s="28" customFormat="1" ht="12.75" x14ac:dyDescent="0.2">
      <c r="B498" s="92"/>
      <c r="C498" s="27"/>
      <c r="I498" s="185"/>
      <c r="K498" s="32"/>
      <c r="L498" s="32"/>
      <c r="M498" s="32"/>
      <c r="N498" s="32"/>
      <c r="P498" s="194"/>
      <c r="Q498" s="32"/>
      <c r="R498" s="32"/>
      <c r="T498" s="185"/>
      <c r="U498" s="32"/>
      <c r="V498" s="185"/>
      <c r="W498" s="32"/>
      <c r="Z498" s="32"/>
      <c r="AA498" s="29"/>
      <c r="AB498" s="29"/>
      <c r="AE498" s="76"/>
      <c r="AF498" s="233"/>
      <c r="AH498" s="76"/>
      <c r="AI498" s="233"/>
      <c r="AN498" s="32"/>
      <c r="AQ498" s="136"/>
      <c r="AT498" s="76"/>
      <c r="AU498" s="77"/>
      <c r="AW498" s="93"/>
      <c r="AX498" s="93"/>
      <c r="BH498" s="76"/>
    </row>
    <row r="499" spans="2:60" s="28" customFormat="1" ht="12.75" x14ac:dyDescent="0.2">
      <c r="B499" s="92"/>
      <c r="C499" s="27"/>
      <c r="I499" s="185"/>
      <c r="K499" s="32"/>
      <c r="L499" s="32"/>
      <c r="M499" s="32"/>
      <c r="N499" s="32"/>
      <c r="P499" s="194"/>
      <c r="Q499" s="32"/>
      <c r="R499" s="32"/>
      <c r="T499" s="185"/>
      <c r="U499" s="32"/>
      <c r="V499" s="185"/>
      <c r="W499" s="32"/>
      <c r="Z499" s="32"/>
      <c r="AA499" s="29"/>
      <c r="AB499" s="29"/>
      <c r="AE499" s="76"/>
      <c r="AF499" s="233"/>
      <c r="AH499" s="76"/>
      <c r="AI499" s="233"/>
      <c r="AN499" s="32"/>
      <c r="AQ499" s="136"/>
      <c r="AT499" s="76"/>
      <c r="AU499" s="77"/>
      <c r="AW499" s="93"/>
      <c r="AX499" s="93"/>
      <c r="BH499" s="76"/>
    </row>
    <row r="500" spans="2:60" s="28" customFormat="1" ht="12.75" x14ac:dyDescent="0.2">
      <c r="B500" s="92"/>
      <c r="C500" s="27"/>
      <c r="I500" s="185"/>
      <c r="K500" s="32"/>
      <c r="L500" s="32"/>
      <c r="M500" s="32"/>
      <c r="N500" s="32"/>
      <c r="P500" s="194"/>
      <c r="Q500" s="32"/>
      <c r="R500" s="32"/>
      <c r="T500" s="185"/>
      <c r="U500" s="32"/>
      <c r="V500" s="185"/>
      <c r="W500" s="32"/>
      <c r="Z500" s="32"/>
      <c r="AA500" s="29"/>
      <c r="AB500" s="29"/>
      <c r="AE500" s="76"/>
      <c r="AF500" s="233"/>
      <c r="AH500" s="76"/>
      <c r="AI500" s="233"/>
      <c r="AN500" s="32"/>
      <c r="AQ500" s="136"/>
      <c r="AT500" s="76"/>
      <c r="AU500" s="77"/>
      <c r="AW500" s="93"/>
      <c r="AX500" s="93"/>
      <c r="BH500" s="76"/>
    </row>
    <row r="501" spans="2:60" s="28" customFormat="1" ht="12.75" x14ac:dyDescent="0.2">
      <c r="B501" s="92"/>
      <c r="C501" s="27"/>
      <c r="I501" s="185"/>
      <c r="K501" s="32"/>
      <c r="L501" s="32"/>
      <c r="M501" s="32"/>
      <c r="N501" s="32"/>
      <c r="P501" s="194"/>
      <c r="Q501" s="32"/>
      <c r="R501" s="32"/>
      <c r="T501" s="185"/>
      <c r="U501" s="32"/>
      <c r="V501" s="185"/>
      <c r="W501" s="32"/>
      <c r="Z501" s="32"/>
      <c r="AA501" s="29"/>
      <c r="AB501" s="29"/>
      <c r="AE501" s="76"/>
      <c r="AF501" s="233"/>
      <c r="AH501" s="76"/>
      <c r="AI501" s="233"/>
      <c r="AN501" s="32"/>
      <c r="AQ501" s="136"/>
      <c r="AT501" s="76"/>
      <c r="AU501" s="77"/>
      <c r="AW501" s="93"/>
      <c r="AX501" s="93"/>
      <c r="BH501" s="76"/>
    </row>
    <row r="502" spans="2:60" s="28" customFormat="1" ht="12.75" x14ac:dyDescent="0.2">
      <c r="B502" s="92"/>
      <c r="C502" s="27"/>
      <c r="I502" s="185"/>
      <c r="K502" s="32"/>
      <c r="L502" s="32"/>
      <c r="M502" s="32"/>
      <c r="N502" s="32"/>
      <c r="P502" s="194"/>
      <c r="Q502" s="32"/>
      <c r="R502" s="32"/>
      <c r="T502" s="185"/>
      <c r="U502" s="32"/>
      <c r="V502" s="185"/>
      <c r="W502" s="32"/>
      <c r="Z502" s="32"/>
      <c r="AA502" s="29"/>
      <c r="AB502" s="29"/>
      <c r="AE502" s="76"/>
      <c r="AF502" s="233"/>
      <c r="AH502" s="76"/>
      <c r="AI502" s="233"/>
      <c r="AN502" s="32"/>
      <c r="AQ502" s="136"/>
      <c r="AT502" s="76"/>
      <c r="AU502" s="77"/>
      <c r="AW502" s="93"/>
      <c r="AX502" s="93"/>
      <c r="BH502" s="76"/>
    </row>
    <row r="503" spans="2:60" s="28" customFormat="1" ht="12.75" x14ac:dyDescent="0.2">
      <c r="B503" s="92"/>
      <c r="C503" s="27"/>
      <c r="I503" s="185"/>
      <c r="K503" s="32"/>
      <c r="L503" s="32"/>
      <c r="M503" s="32"/>
      <c r="N503" s="32"/>
      <c r="P503" s="194"/>
      <c r="Q503" s="32"/>
      <c r="R503" s="32"/>
      <c r="T503" s="185"/>
      <c r="U503" s="32"/>
      <c r="V503" s="185"/>
      <c r="W503" s="32"/>
      <c r="Z503" s="32"/>
      <c r="AA503" s="29"/>
      <c r="AB503" s="29"/>
      <c r="AE503" s="76"/>
      <c r="AF503" s="233"/>
      <c r="AH503" s="76"/>
      <c r="AI503" s="233"/>
      <c r="AN503" s="32"/>
      <c r="AQ503" s="136"/>
      <c r="AT503" s="76"/>
      <c r="AU503" s="77"/>
      <c r="AW503" s="93"/>
      <c r="AX503" s="93"/>
      <c r="BH503" s="76"/>
    </row>
    <row r="504" spans="2:60" s="28" customFormat="1" ht="12.75" x14ac:dyDescent="0.2">
      <c r="B504" s="92"/>
      <c r="C504" s="27"/>
      <c r="I504" s="185"/>
      <c r="K504" s="32"/>
      <c r="L504" s="32"/>
      <c r="M504" s="32"/>
      <c r="N504" s="32"/>
      <c r="P504" s="194"/>
      <c r="Q504" s="32"/>
      <c r="R504" s="32"/>
      <c r="T504" s="185"/>
      <c r="U504" s="32"/>
      <c r="V504" s="185"/>
      <c r="W504" s="32"/>
      <c r="Z504" s="32"/>
      <c r="AA504" s="29"/>
      <c r="AB504" s="29"/>
      <c r="AE504" s="76"/>
      <c r="AF504" s="233"/>
      <c r="AH504" s="76"/>
      <c r="AI504" s="233"/>
      <c r="AN504" s="32"/>
      <c r="AQ504" s="136"/>
      <c r="AT504" s="76"/>
      <c r="AU504" s="77"/>
      <c r="AW504" s="93"/>
      <c r="AX504" s="93"/>
      <c r="BH504" s="76"/>
    </row>
    <row r="505" spans="2:60" s="28" customFormat="1" ht="12.75" x14ac:dyDescent="0.2">
      <c r="B505" s="92"/>
      <c r="C505" s="27"/>
      <c r="I505" s="185"/>
      <c r="K505" s="32"/>
      <c r="L505" s="32"/>
      <c r="M505" s="32"/>
      <c r="N505" s="32"/>
      <c r="P505" s="194"/>
      <c r="Q505" s="32"/>
      <c r="R505" s="32"/>
      <c r="T505" s="185"/>
      <c r="U505" s="32"/>
      <c r="V505" s="185"/>
      <c r="W505" s="32"/>
      <c r="Z505" s="32"/>
      <c r="AA505" s="29"/>
      <c r="AB505" s="29"/>
      <c r="AE505" s="76"/>
      <c r="AF505" s="233"/>
      <c r="AH505" s="76"/>
      <c r="AI505" s="233"/>
      <c r="AN505" s="32"/>
      <c r="AQ505" s="136"/>
      <c r="AT505" s="76"/>
      <c r="AU505" s="77"/>
      <c r="AW505" s="93"/>
      <c r="AX505" s="93"/>
      <c r="BH505" s="76"/>
    </row>
    <row r="506" spans="2:60" s="28" customFormat="1" ht="12.75" x14ac:dyDescent="0.2">
      <c r="B506" s="92"/>
      <c r="C506" s="27"/>
      <c r="I506" s="185"/>
      <c r="K506" s="32"/>
      <c r="L506" s="32"/>
      <c r="M506" s="32"/>
      <c r="N506" s="32"/>
      <c r="P506" s="194"/>
      <c r="Q506" s="32"/>
      <c r="R506" s="32"/>
      <c r="T506" s="185"/>
      <c r="U506" s="32"/>
      <c r="V506" s="185"/>
      <c r="W506" s="32"/>
      <c r="Z506" s="32"/>
      <c r="AA506" s="29"/>
      <c r="AB506" s="29"/>
      <c r="AE506" s="76"/>
      <c r="AF506" s="233"/>
      <c r="AH506" s="76"/>
      <c r="AI506" s="233"/>
      <c r="AN506" s="32"/>
      <c r="AQ506" s="136"/>
      <c r="AT506" s="76"/>
      <c r="AU506" s="77"/>
      <c r="AW506" s="93"/>
      <c r="AX506" s="93"/>
      <c r="BH506" s="76"/>
    </row>
    <row r="507" spans="2:60" s="28" customFormat="1" ht="12.75" x14ac:dyDescent="0.2">
      <c r="B507" s="92"/>
      <c r="C507" s="27"/>
      <c r="I507" s="185"/>
      <c r="K507" s="32"/>
      <c r="L507" s="32"/>
      <c r="M507" s="32"/>
      <c r="N507" s="32"/>
      <c r="P507" s="194"/>
      <c r="Q507" s="32"/>
      <c r="R507" s="32"/>
      <c r="T507" s="185"/>
      <c r="U507" s="32"/>
      <c r="V507" s="185"/>
      <c r="W507" s="32"/>
      <c r="Z507" s="32"/>
      <c r="AA507" s="29"/>
      <c r="AB507" s="29"/>
      <c r="AE507" s="76"/>
      <c r="AF507" s="233"/>
      <c r="AH507" s="76"/>
      <c r="AI507" s="233"/>
      <c r="AN507" s="32"/>
      <c r="AQ507" s="136"/>
      <c r="AT507" s="76"/>
      <c r="AU507" s="77"/>
      <c r="AW507" s="93"/>
      <c r="AX507" s="93"/>
      <c r="BH507" s="76"/>
    </row>
    <row r="508" spans="2:60" s="28" customFormat="1" ht="12.75" x14ac:dyDescent="0.2">
      <c r="B508" s="92"/>
      <c r="C508" s="27"/>
      <c r="I508" s="185"/>
      <c r="K508" s="32"/>
      <c r="L508" s="32"/>
      <c r="M508" s="32"/>
      <c r="N508" s="32"/>
      <c r="P508" s="194"/>
      <c r="Q508" s="32"/>
      <c r="R508" s="32"/>
      <c r="T508" s="185"/>
      <c r="U508" s="32"/>
      <c r="V508" s="185"/>
      <c r="W508" s="32"/>
      <c r="Z508" s="32"/>
      <c r="AA508" s="29"/>
      <c r="AB508" s="29"/>
      <c r="AE508" s="76"/>
      <c r="AF508" s="233"/>
      <c r="AH508" s="76"/>
      <c r="AI508" s="233"/>
      <c r="AN508" s="32"/>
      <c r="AQ508" s="136"/>
      <c r="AT508" s="76"/>
      <c r="AU508" s="77"/>
      <c r="AW508" s="93"/>
      <c r="AX508" s="93"/>
      <c r="BH508" s="76"/>
    </row>
    <row r="509" spans="2:60" s="28" customFormat="1" ht="12.75" x14ac:dyDescent="0.2">
      <c r="B509" s="92"/>
      <c r="C509" s="27"/>
      <c r="I509" s="185"/>
      <c r="K509" s="32"/>
      <c r="L509" s="32"/>
      <c r="M509" s="32"/>
      <c r="N509" s="32"/>
      <c r="P509" s="194"/>
      <c r="Q509" s="32"/>
      <c r="R509" s="32"/>
      <c r="T509" s="185"/>
      <c r="U509" s="32"/>
      <c r="V509" s="185"/>
      <c r="W509" s="32"/>
      <c r="Z509" s="32"/>
      <c r="AA509" s="29"/>
      <c r="AB509" s="29"/>
      <c r="AE509" s="76"/>
      <c r="AF509" s="233"/>
      <c r="AH509" s="76"/>
      <c r="AI509" s="233"/>
      <c r="AN509" s="32"/>
      <c r="AQ509" s="136"/>
      <c r="AT509" s="76"/>
      <c r="AU509" s="77"/>
      <c r="AW509" s="93"/>
      <c r="AX509" s="93"/>
      <c r="BH509" s="76"/>
    </row>
    <row r="510" spans="2:60" s="28" customFormat="1" ht="12.75" x14ac:dyDescent="0.2">
      <c r="B510" s="92"/>
      <c r="C510" s="27"/>
      <c r="I510" s="185"/>
      <c r="K510" s="32"/>
      <c r="L510" s="32"/>
      <c r="M510" s="32"/>
      <c r="N510" s="32"/>
      <c r="P510" s="194"/>
      <c r="Q510" s="32"/>
      <c r="R510" s="32"/>
      <c r="T510" s="185"/>
      <c r="U510" s="32"/>
      <c r="V510" s="185"/>
      <c r="W510" s="32"/>
      <c r="Z510" s="32"/>
      <c r="AA510" s="29"/>
      <c r="AB510" s="29"/>
      <c r="AE510" s="76"/>
      <c r="AF510" s="233"/>
      <c r="AH510" s="76"/>
      <c r="AI510" s="233"/>
      <c r="AN510" s="32"/>
      <c r="AQ510" s="136"/>
      <c r="AT510" s="76"/>
      <c r="AU510" s="77"/>
      <c r="AW510" s="93"/>
      <c r="AX510" s="93"/>
      <c r="BH510" s="76"/>
    </row>
    <row r="511" spans="2:60" s="28" customFormat="1" ht="12.75" x14ac:dyDescent="0.2">
      <c r="B511" s="92"/>
      <c r="C511" s="27"/>
      <c r="I511" s="185"/>
      <c r="K511" s="32"/>
      <c r="L511" s="32"/>
      <c r="M511" s="32"/>
      <c r="N511" s="32"/>
      <c r="P511" s="194"/>
      <c r="Q511" s="32"/>
      <c r="R511" s="32"/>
      <c r="T511" s="185"/>
      <c r="U511" s="32"/>
      <c r="V511" s="185"/>
      <c r="W511" s="32"/>
      <c r="Z511" s="32"/>
      <c r="AA511" s="29"/>
      <c r="AB511" s="29"/>
      <c r="AE511" s="76"/>
      <c r="AF511" s="233"/>
      <c r="AH511" s="76"/>
      <c r="AI511" s="233"/>
      <c r="AN511" s="32"/>
      <c r="AQ511" s="136"/>
      <c r="AT511" s="76"/>
      <c r="AU511" s="77"/>
      <c r="AW511" s="93"/>
      <c r="AX511" s="93"/>
      <c r="BH511" s="76"/>
    </row>
    <row r="512" spans="2:60" s="28" customFormat="1" ht="12.75" x14ac:dyDescent="0.2">
      <c r="B512" s="92"/>
      <c r="C512" s="27"/>
      <c r="I512" s="185"/>
      <c r="K512" s="32"/>
      <c r="L512" s="32"/>
      <c r="M512" s="32"/>
      <c r="N512" s="32"/>
      <c r="P512" s="194"/>
      <c r="Q512" s="32"/>
      <c r="R512" s="32"/>
      <c r="T512" s="185"/>
      <c r="U512" s="32"/>
      <c r="V512" s="185"/>
      <c r="W512" s="32"/>
      <c r="Z512" s="32"/>
      <c r="AA512" s="29"/>
      <c r="AB512" s="29"/>
      <c r="AE512" s="76"/>
      <c r="AF512" s="233"/>
      <c r="AH512" s="76"/>
      <c r="AI512" s="233"/>
      <c r="AN512" s="32"/>
      <c r="AQ512" s="136"/>
      <c r="AT512" s="76"/>
      <c r="AU512" s="77"/>
      <c r="AW512" s="93"/>
      <c r="AX512" s="93"/>
      <c r="BH512" s="76"/>
    </row>
    <row r="513" spans="2:60" s="28" customFormat="1" ht="12.75" x14ac:dyDescent="0.2">
      <c r="B513" s="92"/>
      <c r="C513" s="27"/>
      <c r="I513" s="185"/>
      <c r="K513" s="32"/>
      <c r="L513" s="32"/>
      <c r="M513" s="32"/>
      <c r="N513" s="32"/>
      <c r="P513" s="194"/>
      <c r="Q513" s="32"/>
      <c r="R513" s="32"/>
      <c r="T513" s="185"/>
      <c r="U513" s="32"/>
      <c r="V513" s="185"/>
      <c r="W513" s="32"/>
      <c r="Z513" s="32"/>
      <c r="AA513" s="29"/>
      <c r="AB513" s="29"/>
      <c r="AE513" s="76"/>
      <c r="AF513" s="233"/>
      <c r="AH513" s="76"/>
      <c r="AI513" s="233"/>
      <c r="AN513" s="32"/>
      <c r="AQ513" s="136"/>
      <c r="AT513" s="76"/>
      <c r="AU513" s="77"/>
      <c r="AW513" s="93"/>
      <c r="AX513" s="93"/>
      <c r="BH513" s="76"/>
    </row>
    <row r="514" spans="2:60" s="28" customFormat="1" ht="12.75" x14ac:dyDescent="0.2">
      <c r="B514" s="92"/>
      <c r="C514" s="27"/>
      <c r="I514" s="185"/>
      <c r="K514" s="32"/>
      <c r="L514" s="32"/>
      <c r="M514" s="32"/>
      <c r="N514" s="32"/>
      <c r="P514" s="194"/>
      <c r="Q514" s="32"/>
      <c r="R514" s="32"/>
      <c r="T514" s="185"/>
      <c r="U514" s="32"/>
      <c r="V514" s="185"/>
      <c r="W514" s="32"/>
      <c r="Z514" s="32"/>
      <c r="AA514" s="29"/>
      <c r="AB514" s="29"/>
      <c r="AE514" s="76"/>
      <c r="AF514" s="233"/>
      <c r="AH514" s="76"/>
      <c r="AI514" s="233"/>
      <c r="AN514" s="32"/>
      <c r="AQ514" s="136"/>
      <c r="AT514" s="76"/>
      <c r="AU514" s="77"/>
      <c r="AW514" s="93"/>
      <c r="AX514" s="93"/>
      <c r="BH514" s="76"/>
    </row>
    <row r="515" spans="2:60" s="28" customFormat="1" ht="12.75" x14ac:dyDescent="0.2">
      <c r="B515" s="92"/>
      <c r="C515" s="27"/>
      <c r="I515" s="185"/>
      <c r="K515" s="32"/>
      <c r="L515" s="32"/>
      <c r="M515" s="32"/>
      <c r="N515" s="32"/>
      <c r="P515" s="194"/>
      <c r="Q515" s="32"/>
      <c r="R515" s="32"/>
      <c r="T515" s="185"/>
      <c r="U515" s="32"/>
      <c r="V515" s="185"/>
      <c r="W515" s="32"/>
      <c r="Z515" s="32"/>
      <c r="AA515" s="29"/>
      <c r="AB515" s="29"/>
      <c r="AE515" s="76"/>
      <c r="AF515" s="233"/>
      <c r="AH515" s="76"/>
      <c r="AI515" s="233"/>
      <c r="AN515" s="32"/>
      <c r="AQ515" s="136"/>
      <c r="AT515" s="76"/>
      <c r="AU515" s="77"/>
      <c r="AW515" s="93"/>
      <c r="AX515" s="93"/>
      <c r="BH515" s="76"/>
    </row>
    <row r="516" spans="2:60" s="28" customFormat="1" ht="12.75" x14ac:dyDescent="0.2">
      <c r="B516" s="92"/>
      <c r="C516" s="27"/>
      <c r="I516" s="185"/>
      <c r="K516" s="32"/>
      <c r="L516" s="32"/>
      <c r="M516" s="32"/>
      <c r="N516" s="32"/>
      <c r="P516" s="194"/>
      <c r="Q516" s="32"/>
      <c r="R516" s="32"/>
      <c r="T516" s="185"/>
      <c r="U516" s="32"/>
      <c r="V516" s="185"/>
      <c r="W516" s="32"/>
      <c r="Z516" s="32"/>
      <c r="AA516" s="29"/>
      <c r="AB516" s="29"/>
      <c r="AE516" s="76"/>
      <c r="AF516" s="233"/>
      <c r="AH516" s="76"/>
      <c r="AI516" s="233"/>
      <c r="AN516" s="32"/>
      <c r="AQ516" s="136"/>
      <c r="AT516" s="76"/>
      <c r="AU516" s="77"/>
      <c r="AW516" s="93"/>
      <c r="AX516" s="93"/>
      <c r="BH516" s="76"/>
    </row>
    <row r="517" spans="2:60" s="28" customFormat="1" ht="12.75" x14ac:dyDescent="0.2">
      <c r="B517" s="92"/>
      <c r="C517" s="27"/>
      <c r="I517" s="185"/>
      <c r="K517" s="32"/>
      <c r="L517" s="32"/>
      <c r="M517" s="32"/>
      <c r="N517" s="32"/>
      <c r="P517" s="194"/>
      <c r="Q517" s="32"/>
      <c r="R517" s="32"/>
      <c r="T517" s="185"/>
      <c r="U517" s="32"/>
      <c r="V517" s="185"/>
      <c r="W517" s="32"/>
      <c r="Z517" s="32"/>
      <c r="AA517" s="29"/>
      <c r="AB517" s="29"/>
      <c r="AE517" s="76"/>
      <c r="AF517" s="233"/>
      <c r="AH517" s="76"/>
      <c r="AI517" s="233"/>
      <c r="AN517" s="32"/>
      <c r="AQ517" s="136"/>
      <c r="AT517" s="76"/>
      <c r="AU517" s="77"/>
      <c r="AW517" s="93"/>
      <c r="AX517" s="93"/>
      <c r="BH517" s="76"/>
    </row>
    <row r="518" spans="2:60" s="28" customFormat="1" ht="12.75" x14ac:dyDescent="0.2">
      <c r="B518" s="92"/>
      <c r="C518" s="27"/>
      <c r="I518" s="185"/>
      <c r="K518" s="32"/>
      <c r="L518" s="32"/>
      <c r="M518" s="32"/>
      <c r="N518" s="32"/>
      <c r="P518" s="194"/>
      <c r="Q518" s="32"/>
      <c r="R518" s="32"/>
      <c r="T518" s="185"/>
      <c r="U518" s="32"/>
      <c r="V518" s="185"/>
      <c r="W518" s="32"/>
      <c r="Z518" s="32"/>
      <c r="AA518" s="29"/>
      <c r="AB518" s="29"/>
      <c r="AE518" s="76"/>
      <c r="AF518" s="233"/>
      <c r="AH518" s="76"/>
      <c r="AI518" s="233"/>
      <c r="AN518" s="32"/>
      <c r="AQ518" s="136"/>
      <c r="AT518" s="76"/>
      <c r="AU518" s="77"/>
      <c r="AW518" s="93"/>
      <c r="AX518" s="93"/>
      <c r="BH518" s="76"/>
    </row>
    <row r="519" spans="2:60" s="28" customFormat="1" ht="12.75" x14ac:dyDescent="0.2">
      <c r="B519" s="92"/>
      <c r="C519" s="27"/>
      <c r="I519" s="185"/>
      <c r="K519" s="32"/>
      <c r="L519" s="32"/>
      <c r="M519" s="32"/>
      <c r="N519" s="32"/>
      <c r="P519" s="194"/>
      <c r="Q519" s="32"/>
      <c r="R519" s="32"/>
      <c r="T519" s="185"/>
      <c r="U519" s="32"/>
      <c r="V519" s="185"/>
      <c r="W519" s="32"/>
      <c r="Z519" s="32"/>
      <c r="AA519" s="29"/>
      <c r="AB519" s="29"/>
      <c r="AE519" s="76"/>
      <c r="AF519" s="233"/>
      <c r="AH519" s="76"/>
      <c r="AI519" s="233"/>
      <c r="AN519" s="32"/>
      <c r="AQ519" s="136"/>
      <c r="AT519" s="76"/>
      <c r="AU519" s="77"/>
      <c r="AW519" s="93"/>
      <c r="AX519" s="93"/>
      <c r="BH519" s="76"/>
    </row>
    <row r="520" spans="2:60" s="28" customFormat="1" ht="12.75" x14ac:dyDescent="0.2">
      <c r="B520" s="92"/>
      <c r="C520" s="27"/>
      <c r="I520" s="185"/>
      <c r="K520" s="32"/>
      <c r="L520" s="32"/>
      <c r="M520" s="32"/>
      <c r="N520" s="32"/>
      <c r="P520" s="194"/>
      <c r="Q520" s="32"/>
      <c r="R520" s="32"/>
      <c r="T520" s="185"/>
      <c r="U520" s="32"/>
      <c r="V520" s="185"/>
      <c r="W520" s="32"/>
      <c r="Z520" s="32"/>
      <c r="AA520" s="29"/>
      <c r="AB520" s="29"/>
      <c r="AE520" s="76"/>
      <c r="AF520" s="233"/>
      <c r="AH520" s="76"/>
      <c r="AI520" s="233"/>
      <c r="AN520" s="32"/>
      <c r="AQ520" s="136"/>
      <c r="AT520" s="76"/>
      <c r="AU520" s="77"/>
      <c r="AW520" s="93"/>
      <c r="AX520" s="93"/>
      <c r="BH520" s="76"/>
    </row>
    <row r="521" spans="2:60" s="28" customFormat="1" ht="12.75" x14ac:dyDescent="0.2">
      <c r="B521" s="92"/>
      <c r="C521" s="27"/>
      <c r="I521" s="185"/>
      <c r="K521" s="32"/>
      <c r="L521" s="32"/>
      <c r="M521" s="32"/>
      <c r="N521" s="32"/>
      <c r="P521" s="194"/>
      <c r="Q521" s="32"/>
      <c r="R521" s="32"/>
      <c r="T521" s="185"/>
      <c r="U521" s="32"/>
      <c r="V521" s="185"/>
      <c r="W521" s="32"/>
      <c r="Z521" s="32"/>
      <c r="AA521" s="29"/>
      <c r="AB521" s="29"/>
      <c r="AE521" s="76"/>
      <c r="AF521" s="233"/>
      <c r="AH521" s="76"/>
      <c r="AI521" s="233"/>
      <c r="AN521" s="32"/>
      <c r="AQ521" s="136"/>
      <c r="AT521" s="76"/>
      <c r="AU521" s="77"/>
      <c r="AW521" s="93"/>
      <c r="AX521" s="93"/>
      <c r="BH521" s="76"/>
    </row>
    <row r="522" spans="2:60" s="28" customFormat="1" ht="12.75" x14ac:dyDescent="0.2">
      <c r="B522" s="92"/>
      <c r="C522" s="27"/>
      <c r="I522" s="185"/>
      <c r="K522" s="32"/>
      <c r="L522" s="32"/>
      <c r="M522" s="32"/>
      <c r="N522" s="32"/>
      <c r="P522" s="194"/>
      <c r="Q522" s="32"/>
      <c r="R522" s="32"/>
      <c r="T522" s="185"/>
      <c r="U522" s="32"/>
      <c r="V522" s="185"/>
      <c r="W522" s="32"/>
      <c r="Z522" s="32"/>
      <c r="AA522" s="29"/>
      <c r="AB522" s="29"/>
      <c r="AE522" s="76"/>
      <c r="AF522" s="233"/>
      <c r="AH522" s="76"/>
      <c r="AI522" s="233"/>
      <c r="AN522" s="32"/>
      <c r="AQ522" s="136"/>
      <c r="AT522" s="76"/>
      <c r="AU522" s="77"/>
      <c r="AW522" s="93"/>
      <c r="AX522" s="93"/>
      <c r="BH522" s="76"/>
    </row>
    <row r="523" spans="2:60" s="28" customFormat="1" ht="12.75" x14ac:dyDescent="0.2">
      <c r="B523" s="92"/>
      <c r="C523" s="27"/>
      <c r="I523" s="185"/>
      <c r="K523" s="32"/>
      <c r="L523" s="32"/>
      <c r="M523" s="32"/>
      <c r="N523" s="32"/>
      <c r="P523" s="194"/>
      <c r="Q523" s="32"/>
      <c r="R523" s="32"/>
      <c r="T523" s="185"/>
      <c r="U523" s="32"/>
      <c r="V523" s="185"/>
      <c r="W523" s="32"/>
      <c r="Z523" s="32"/>
      <c r="AA523" s="29"/>
      <c r="AB523" s="29"/>
      <c r="AE523" s="76"/>
      <c r="AF523" s="233"/>
      <c r="AH523" s="76"/>
      <c r="AI523" s="233"/>
      <c r="AN523" s="32"/>
      <c r="AQ523" s="136"/>
      <c r="AT523" s="76"/>
      <c r="AU523" s="77"/>
      <c r="AW523" s="93"/>
      <c r="AX523" s="93"/>
      <c r="BH523" s="76"/>
    </row>
    <row r="524" spans="2:60" s="28" customFormat="1" ht="12.75" x14ac:dyDescent="0.2">
      <c r="B524" s="92"/>
      <c r="C524" s="27"/>
      <c r="I524" s="185"/>
      <c r="K524" s="32"/>
      <c r="L524" s="32"/>
      <c r="M524" s="32"/>
      <c r="N524" s="32"/>
      <c r="P524" s="194"/>
      <c r="Q524" s="32"/>
      <c r="R524" s="32"/>
      <c r="T524" s="185"/>
      <c r="U524" s="32"/>
      <c r="V524" s="185"/>
      <c r="W524" s="32"/>
      <c r="Z524" s="32"/>
      <c r="AA524" s="29"/>
      <c r="AB524" s="29"/>
      <c r="AE524" s="76"/>
      <c r="AF524" s="233"/>
      <c r="AH524" s="76"/>
      <c r="AI524" s="233"/>
      <c r="AN524" s="32"/>
      <c r="AQ524" s="136"/>
      <c r="AT524" s="76"/>
      <c r="AU524" s="77"/>
      <c r="AW524" s="93"/>
      <c r="AX524" s="93"/>
      <c r="BH524" s="76"/>
    </row>
    <row r="525" spans="2:60" s="28" customFormat="1" ht="12.75" x14ac:dyDescent="0.2">
      <c r="B525" s="92"/>
      <c r="C525" s="27"/>
      <c r="I525" s="185"/>
      <c r="K525" s="32"/>
      <c r="L525" s="32"/>
      <c r="M525" s="32"/>
      <c r="N525" s="32"/>
      <c r="P525" s="194"/>
      <c r="Q525" s="32"/>
      <c r="R525" s="32"/>
      <c r="T525" s="185"/>
      <c r="U525" s="32"/>
      <c r="V525" s="185"/>
      <c r="W525" s="32"/>
      <c r="Z525" s="32"/>
      <c r="AA525" s="29"/>
      <c r="AB525" s="29"/>
      <c r="AE525" s="76"/>
      <c r="AF525" s="233"/>
      <c r="AH525" s="76"/>
      <c r="AI525" s="233"/>
      <c r="AN525" s="32"/>
      <c r="AQ525" s="136"/>
      <c r="AT525" s="76"/>
      <c r="AU525" s="77"/>
      <c r="AW525" s="93"/>
      <c r="AX525" s="93"/>
      <c r="BH525" s="76"/>
    </row>
    <row r="526" spans="2:60" s="28" customFormat="1" ht="12.75" x14ac:dyDescent="0.2">
      <c r="B526" s="92"/>
      <c r="C526" s="27"/>
      <c r="I526" s="185"/>
      <c r="K526" s="32"/>
      <c r="L526" s="32"/>
      <c r="M526" s="32"/>
      <c r="N526" s="32"/>
      <c r="P526" s="194"/>
      <c r="Q526" s="32"/>
      <c r="R526" s="32"/>
      <c r="T526" s="185"/>
      <c r="U526" s="32"/>
      <c r="V526" s="185"/>
      <c r="W526" s="32"/>
      <c r="Z526" s="32"/>
      <c r="AA526" s="29"/>
      <c r="AB526" s="29"/>
      <c r="AE526" s="76"/>
      <c r="AF526" s="233"/>
      <c r="AH526" s="76"/>
      <c r="AI526" s="233"/>
      <c r="AN526" s="32"/>
      <c r="AQ526" s="136"/>
      <c r="AT526" s="76"/>
      <c r="AU526" s="77"/>
      <c r="AW526" s="93"/>
      <c r="AX526" s="93"/>
      <c r="BH526" s="76"/>
    </row>
    <row r="527" spans="2:60" s="28" customFormat="1" ht="12.75" x14ac:dyDescent="0.2">
      <c r="B527" s="92"/>
      <c r="C527" s="27"/>
      <c r="I527" s="185"/>
      <c r="K527" s="32"/>
      <c r="L527" s="32"/>
      <c r="M527" s="32"/>
      <c r="N527" s="32"/>
      <c r="P527" s="194"/>
      <c r="Q527" s="32"/>
      <c r="R527" s="32"/>
      <c r="T527" s="185"/>
      <c r="U527" s="32"/>
      <c r="V527" s="185"/>
      <c r="W527" s="32"/>
      <c r="Z527" s="32"/>
      <c r="AA527" s="29"/>
      <c r="AB527" s="29"/>
      <c r="AE527" s="76"/>
      <c r="AF527" s="233"/>
      <c r="AH527" s="76"/>
      <c r="AI527" s="233"/>
      <c r="AN527" s="32"/>
      <c r="AQ527" s="136"/>
      <c r="AT527" s="76"/>
      <c r="AU527" s="77"/>
      <c r="AW527" s="93"/>
      <c r="AX527" s="93"/>
      <c r="BH527" s="76"/>
    </row>
    <row r="528" spans="2:60" s="28" customFormat="1" ht="12.75" x14ac:dyDescent="0.2">
      <c r="B528" s="92"/>
      <c r="C528" s="27"/>
      <c r="I528" s="185"/>
      <c r="K528" s="32"/>
      <c r="L528" s="32"/>
      <c r="M528" s="32"/>
      <c r="N528" s="32"/>
      <c r="P528" s="194"/>
      <c r="Q528" s="32"/>
      <c r="R528" s="32"/>
      <c r="T528" s="185"/>
      <c r="U528" s="32"/>
      <c r="V528" s="185"/>
      <c r="W528" s="32"/>
      <c r="Z528" s="32"/>
      <c r="AA528" s="29"/>
      <c r="AB528" s="29"/>
      <c r="AE528" s="76"/>
      <c r="AF528" s="233"/>
      <c r="AH528" s="76"/>
      <c r="AI528" s="233"/>
      <c r="AN528" s="32"/>
      <c r="AQ528" s="136"/>
      <c r="AT528" s="76"/>
      <c r="AU528" s="77"/>
      <c r="AW528" s="93"/>
      <c r="AX528" s="93"/>
      <c r="BH528" s="76"/>
    </row>
    <row r="529" spans="2:60" s="28" customFormat="1" ht="12.75" x14ac:dyDescent="0.2">
      <c r="B529" s="92"/>
      <c r="C529" s="27"/>
      <c r="I529" s="185"/>
      <c r="K529" s="32"/>
      <c r="L529" s="32"/>
      <c r="M529" s="32"/>
      <c r="N529" s="32"/>
      <c r="P529" s="194"/>
      <c r="Q529" s="32"/>
      <c r="R529" s="32"/>
      <c r="T529" s="185"/>
      <c r="U529" s="32"/>
      <c r="V529" s="185"/>
      <c r="W529" s="32"/>
      <c r="Z529" s="32"/>
      <c r="AA529" s="29"/>
      <c r="AB529" s="29"/>
      <c r="AE529" s="76"/>
      <c r="AF529" s="233"/>
      <c r="AH529" s="76"/>
      <c r="AI529" s="233"/>
      <c r="AN529" s="32"/>
      <c r="AQ529" s="136"/>
      <c r="AT529" s="76"/>
      <c r="AU529" s="77"/>
      <c r="AW529" s="93"/>
      <c r="AX529" s="93"/>
      <c r="BH529" s="76"/>
    </row>
    <row r="530" spans="2:60" s="28" customFormat="1" ht="12.75" x14ac:dyDescent="0.2">
      <c r="B530" s="92"/>
      <c r="C530" s="27"/>
      <c r="I530" s="185"/>
      <c r="K530" s="32"/>
      <c r="L530" s="32"/>
      <c r="M530" s="32"/>
      <c r="N530" s="32"/>
      <c r="P530" s="194"/>
      <c r="Q530" s="32"/>
      <c r="R530" s="32"/>
      <c r="T530" s="185"/>
      <c r="U530" s="32"/>
      <c r="V530" s="185"/>
      <c r="W530" s="32"/>
      <c r="Z530" s="32"/>
      <c r="AA530" s="29"/>
      <c r="AB530" s="29"/>
      <c r="AE530" s="76"/>
      <c r="AF530" s="233"/>
      <c r="AH530" s="76"/>
      <c r="AI530" s="233"/>
      <c r="AN530" s="32"/>
      <c r="AQ530" s="136"/>
      <c r="AT530" s="76"/>
      <c r="AU530" s="77"/>
      <c r="AW530" s="93"/>
      <c r="AX530" s="93"/>
      <c r="BH530" s="76"/>
    </row>
    <row r="531" spans="2:60" s="28" customFormat="1" ht="12.75" x14ac:dyDescent="0.2">
      <c r="B531" s="92"/>
      <c r="C531" s="27"/>
      <c r="I531" s="185"/>
      <c r="K531" s="32"/>
      <c r="L531" s="32"/>
      <c r="M531" s="32"/>
      <c r="N531" s="32"/>
      <c r="P531" s="194"/>
      <c r="Q531" s="32"/>
      <c r="R531" s="32"/>
      <c r="T531" s="185"/>
      <c r="U531" s="32"/>
      <c r="V531" s="185"/>
      <c r="W531" s="32"/>
      <c r="Z531" s="32"/>
      <c r="AA531" s="29"/>
      <c r="AB531" s="29"/>
      <c r="AE531" s="76"/>
      <c r="AF531" s="233"/>
      <c r="AH531" s="76"/>
      <c r="AI531" s="233"/>
      <c r="AN531" s="32"/>
      <c r="AQ531" s="136"/>
      <c r="AT531" s="76"/>
      <c r="AU531" s="77"/>
      <c r="AW531" s="93"/>
      <c r="AX531" s="93"/>
      <c r="BH531" s="76"/>
    </row>
    <row r="532" spans="2:60" s="28" customFormat="1" ht="12.75" x14ac:dyDescent="0.2">
      <c r="B532" s="92"/>
      <c r="C532" s="27"/>
      <c r="I532" s="185"/>
      <c r="K532" s="32"/>
      <c r="L532" s="32"/>
      <c r="M532" s="32"/>
      <c r="N532" s="32"/>
      <c r="P532" s="194"/>
      <c r="Q532" s="32"/>
      <c r="R532" s="32"/>
      <c r="T532" s="185"/>
      <c r="U532" s="32"/>
      <c r="V532" s="185"/>
      <c r="W532" s="32"/>
      <c r="Z532" s="32"/>
      <c r="AA532" s="29"/>
      <c r="AB532" s="29"/>
      <c r="AE532" s="76"/>
      <c r="AF532" s="233"/>
      <c r="AH532" s="76"/>
      <c r="AI532" s="233"/>
      <c r="AN532" s="32"/>
      <c r="AQ532" s="136"/>
      <c r="AT532" s="76"/>
      <c r="AU532" s="77"/>
      <c r="AW532" s="93"/>
      <c r="AX532" s="93"/>
      <c r="BH532" s="76"/>
    </row>
    <row r="533" spans="2:60" s="28" customFormat="1" ht="12.75" x14ac:dyDescent="0.2">
      <c r="B533" s="92"/>
      <c r="C533" s="27"/>
      <c r="I533" s="185"/>
      <c r="K533" s="32"/>
      <c r="L533" s="32"/>
      <c r="M533" s="32"/>
      <c r="N533" s="32"/>
      <c r="P533" s="194"/>
      <c r="Q533" s="32"/>
      <c r="R533" s="32"/>
      <c r="T533" s="185"/>
      <c r="U533" s="32"/>
      <c r="V533" s="185"/>
      <c r="W533" s="32"/>
      <c r="Z533" s="32"/>
      <c r="AA533" s="29"/>
      <c r="AB533" s="29"/>
      <c r="AE533" s="76"/>
      <c r="AF533" s="233"/>
      <c r="AH533" s="76"/>
      <c r="AI533" s="233"/>
      <c r="AN533" s="32"/>
      <c r="AQ533" s="136"/>
      <c r="AT533" s="76"/>
      <c r="AU533" s="77"/>
      <c r="AW533" s="93"/>
      <c r="AX533" s="93"/>
      <c r="BH533" s="76"/>
    </row>
    <row r="534" spans="2:60" s="28" customFormat="1" ht="12.75" x14ac:dyDescent="0.2">
      <c r="B534" s="92"/>
      <c r="C534" s="27"/>
      <c r="I534" s="185"/>
      <c r="K534" s="32"/>
      <c r="L534" s="32"/>
      <c r="M534" s="32"/>
      <c r="N534" s="32"/>
      <c r="P534" s="194"/>
      <c r="Q534" s="32"/>
      <c r="R534" s="32"/>
      <c r="T534" s="185"/>
      <c r="U534" s="32"/>
      <c r="V534" s="185"/>
      <c r="W534" s="32"/>
      <c r="Z534" s="32"/>
      <c r="AA534" s="29"/>
      <c r="AB534" s="29"/>
      <c r="AE534" s="76"/>
      <c r="AF534" s="233"/>
      <c r="AH534" s="76"/>
      <c r="AI534" s="233"/>
      <c r="AN534" s="32"/>
      <c r="AQ534" s="136"/>
      <c r="AT534" s="76"/>
      <c r="AU534" s="77"/>
      <c r="AW534" s="93"/>
      <c r="AX534" s="93"/>
      <c r="BH534" s="76"/>
    </row>
    <row r="535" spans="2:60" s="28" customFormat="1" ht="12.75" x14ac:dyDescent="0.2">
      <c r="B535" s="92"/>
      <c r="C535" s="27"/>
      <c r="I535" s="185"/>
      <c r="K535" s="32"/>
      <c r="L535" s="32"/>
      <c r="M535" s="32"/>
      <c r="N535" s="32"/>
      <c r="P535" s="194"/>
      <c r="Q535" s="32"/>
      <c r="R535" s="32"/>
      <c r="T535" s="185"/>
      <c r="U535" s="32"/>
      <c r="V535" s="185"/>
      <c r="W535" s="32"/>
      <c r="Z535" s="32"/>
      <c r="AA535" s="29"/>
      <c r="AB535" s="29"/>
      <c r="AE535" s="76"/>
      <c r="AF535" s="233"/>
      <c r="AH535" s="76"/>
      <c r="AI535" s="233"/>
      <c r="AN535" s="32"/>
      <c r="AQ535" s="136"/>
      <c r="AT535" s="76"/>
      <c r="AU535" s="77"/>
      <c r="AW535" s="93"/>
      <c r="AX535" s="93"/>
      <c r="BH535" s="76"/>
    </row>
    <row r="536" spans="2:60" s="28" customFormat="1" ht="12.75" x14ac:dyDescent="0.2">
      <c r="B536" s="92"/>
      <c r="C536" s="27"/>
      <c r="I536" s="185"/>
      <c r="K536" s="32"/>
      <c r="L536" s="32"/>
      <c r="M536" s="32"/>
      <c r="N536" s="32"/>
      <c r="P536" s="194"/>
      <c r="Q536" s="32"/>
      <c r="R536" s="32"/>
      <c r="T536" s="185"/>
      <c r="U536" s="32"/>
      <c r="V536" s="185"/>
      <c r="W536" s="32"/>
      <c r="Z536" s="32"/>
      <c r="AA536" s="29"/>
      <c r="AB536" s="29"/>
      <c r="AE536" s="76"/>
      <c r="AF536" s="233"/>
      <c r="AH536" s="76"/>
      <c r="AI536" s="233"/>
      <c r="AN536" s="32"/>
      <c r="AQ536" s="136"/>
      <c r="AT536" s="76"/>
      <c r="AU536" s="77"/>
      <c r="AW536" s="93"/>
      <c r="AX536" s="93"/>
      <c r="BH536" s="76"/>
    </row>
    <row r="537" spans="2:60" s="28" customFormat="1" ht="12.75" x14ac:dyDescent="0.2">
      <c r="B537" s="92"/>
      <c r="C537" s="27"/>
      <c r="I537" s="185"/>
      <c r="K537" s="32"/>
      <c r="L537" s="32"/>
      <c r="M537" s="32"/>
      <c r="N537" s="32"/>
      <c r="P537" s="194"/>
      <c r="Q537" s="32"/>
      <c r="R537" s="32"/>
      <c r="T537" s="185"/>
      <c r="U537" s="32"/>
      <c r="V537" s="185"/>
      <c r="W537" s="32"/>
      <c r="Z537" s="32"/>
      <c r="AA537" s="29"/>
      <c r="AB537" s="29"/>
      <c r="AE537" s="76"/>
      <c r="AF537" s="233"/>
      <c r="AH537" s="76"/>
      <c r="AI537" s="233"/>
      <c r="AN537" s="32"/>
      <c r="AQ537" s="136"/>
      <c r="AT537" s="76"/>
      <c r="AU537" s="77"/>
      <c r="AW537" s="93"/>
      <c r="AX537" s="93"/>
      <c r="BH537" s="76"/>
    </row>
    <row r="538" spans="2:60" s="28" customFormat="1" ht="12.75" x14ac:dyDescent="0.2">
      <c r="B538" s="92"/>
      <c r="C538" s="27"/>
      <c r="I538" s="185"/>
      <c r="K538" s="32"/>
      <c r="L538" s="32"/>
      <c r="M538" s="32"/>
      <c r="N538" s="32"/>
      <c r="P538" s="194"/>
      <c r="Q538" s="32"/>
      <c r="R538" s="32"/>
      <c r="T538" s="185"/>
      <c r="U538" s="32"/>
      <c r="V538" s="185"/>
      <c r="W538" s="32"/>
      <c r="Z538" s="32"/>
      <c r="AA538" s="29"/>
      <c r="AB538" s="29"/>
      <c r="AE538" s="76"/>
      <c r="AF538" s="233"/>
      <c r="AH538" s="76"/>
      <c r="AI538" s="233"/>
      <c r="AN538" s="32"/>
      <c r="AQ538" s="136"/>
      <c r="AT538" s="76"/>
      <c r="AU538" s="77"/>
      <c r="AW538" s="93"/>
      <c r="AX538" s="93"/>
      <c r="BH538" s="76"/>
    </row>
    <row r="539" spans="2:60" s="28" customFormat="1" ht="12.75" x14ac:dyDescent="0.2">
      <c r="B539" s="92"/>
      <c r="C539" s="27"/>
      <c r="I539" s="185"/>
      <c r="K539" s="32"/>
      <c r="L539" s="32"/>
      <c r="M539" s="32"/>
      <c r="N539" s="32"/>
      <c r="P539" s="194"/>
      <c r="Q539" s="32"/>
      <c r="R539" s="32"/>
      <c r="T539" s="185"/>
      <c r="U539" s="32"/>
      <c r="V539" s="185"/>
      <c r="W539" s="32"/>
      <c r="Z539" s="32"/>
      <c r="AA539" s="29"/>
      <c r="AB539" s="29"/>
      <c r="AE539" s="76"/>
      <c r="AF539" s="233"/>
      <c r="AH539" s="76"/>
      <c r="AI539" s="233"/>
      <c r="AN539" s="32"/>
      <c r="AQ539" s="136"/>
      <c r="AT539" s="76"/>
      <c r="AU539" s="77"/>
      <c r="AW539" s="93"/>
      <c r="AX539" s="93"/>
      <c r="BH539" s="76"/>
    </row>
    <row r="540" spans="2:60" s="28" customFormat="1" ht="12.75" x14ac:dyDescent="0.2">
      <c r="B540" s="92"/>
      <c r="C540" s="27"/>
      <c r="I540" s="185"/>
      <c r="K540" s="32"/>
      <c r="L540" s="32"/>
      <c r="M540" s="32"/>
      <c r="N540" s="32"/>
      <c r="P540" s="194"/>
      <c r="Q540" s="32"/>
      <c r="R540" s="32"/>
      <c r="T540" s="185"/>
      <c r="U540" s="32"/>
      <c r="V540" s="185"/>
      <c r="W540" s="32"/>
      <c r="Z540" s="32"/>
      <c r="AA540" s="29"/>
      <c r="AB540" s="29"/>
      <c r="AE540" s="76"/>
      <c r="AF540" s="233"/>
      <c r="AH540" s="76"/>
      <c r="AI540" s="233"/>
      <c r="AN540" s="32"/>
      <c r="AQ540" s="136"/>
      <c r="AT540" s="76"/>
      <c r="AU540" s="77"/>
      <c r="AW540" s="93"/>
      <c r="AX540" s="93"/>
      <c r="BH540" s="76"/>
    </row>
    <row r="541" spans="2:60" s="28" customFormat="1" ht="12.75" x14ac:dyDescent="0.2">
      <c r="B541" s="92"/>
      <c r="C541" s="27"/>
      <c r="I541" s="185"/>
      <c r="K541" s="32"/>
      <c r="L541" s="32"/>
      <c r="M541" s="32"/>
      <c r="N541" s="32"/>
      <c r="P541" s="194"/>
      <c r="Q541" s="32"/>
      <c r="R541" s="32"/>
      <c r="T541" s="185"/>
      <c r="U541" s="32"/>
      <c r="V541" s="185"/>
      <c r="W541" s="32"/>
      <c r="Z541" s="32"/>
      <c r="AA541" s="29"/>
      <c r="AB541" s="29"/>
      <c r="AE541" s="76"/>
      <c r="AF541" s="233"/>
      <c r="AH541" s="76"/>
      <c r="AI541" s="233"/>
      <c r="AN541" s="32"/>
      <c r="AQ541" s="136"/>
      <c r="AT541" s="76"/>
      <c r="AU541" s="77"/>
      <c r="AW541" s="93"/>
      <c r="AX541" s="93"/>
      <c r="BH541" s="76"/>
    </row>
    <row r="542" spans="2:60" s="28" customFormat="1" ht="12.75" x14ac:dyDescent="0.2">
      <c r="B542" s="92"/>
      <c r="C542" s="27"/>
      <c r="I542" s="185"/>
      <c r="K542" s="32"/>
      <c r="L542" s="32"/>
      <c r="M542" s="32"/>
      <c r="N542" s="32"/>
      <c r="P542" s="194"/>
      <c r="Q542" s="32"/>
      <c r="R542" s="32"/>
      <c r="T542" s="185"/>
      <c r="U542" s="32"/>
      <c r="V542" s="185"/>
      <c r="W542" s="32"/>
      <c r="Z542" s="32"/>
      <c r="AA542" s="29"/>
      <c r="AB542" s="29"/>
      <c r="AE542" s="76"/>
      <c r="AF542" s="233"/>
      <c r="AH542" s="76"/>
      <c r="AI542" s="233"/>
      <c r="AN542" s="32"/>
      <c r="AQ542" s="136"/>
      <c r="AT542" s="76"/>
      <c r="AU542" s="77"/>
      <c r="AW542" s="93"/>
      <c r="AX542" s="93"/>
      <c r="BH542" s="76"/>
    </row>
    <row r="543" spans="2:60" s="28" customFormat="1" ht="12.75" x14ac:dyDescent="0.2">
      <c r="B543" s="92"/>
      <c r="C543" s="27"/>
      <c r="I543" s="185"/>
      <c r="K543" s="32"/>
      <c r="L543" s="32"/>
      <c r="M543" s="32"/>
      <c r="N543" s="32"/>
      <c r="P543" s="194"/>
      <c r="Q543" s="32"/>
      <c r="R543" s="32"/>
      <c r="T543" s="185"/>
      <c r="U543" s="32"/>
      <c r="V543" s="185"/>
      <c r="W543" s="32"/>
      <c r="Z543" s="32"/>
      <c r="AA543" s="29"/>
      <c r="AB543" s="29"/>
      <c r="AE543" s="76"/>
      <c r="AF543" s="233"/>
      <c r="AH543" s="76"/>
      <c r="AI543" s="233"/>
      <c r="AN543" s="32"/>
      <c r="AQ543" s="136"/>
      <c r="AT543" s="76"/>
      <c r="AU543" s="77"/>
      <c r="AW543" s="93"/>
      <c r="AX543" s="93"/>
      <c r="BH543" s="76"/>
    </row>
    <row r="544" spans="2:60" s="28" customFormat="1" ht="12.75" x14ac:dyDescent="0.2">
      <c r="B544" s="92"/>
      <c r="C544" s="27"/>
      <c r="I544" s="185"/>
      <c r="K544" s="32"/>
      <c r="L544" s="32"/>
      <c r="M544" s="32"/>
      <c r="N544" s="32"/>
      <c r="P544" s="194"/>
      <c r="Q544" s="32"/>
      <c r="R544" s="32"/>
      <c r="T544" s="185"/>
      <c r="U544" s="32"/>
      <c r="V544" s="185"/>
      <c r="W544" s="32"/>
      <c r="Z544" s="32"/>
      <c r="AA544" s="29"/>
      <c r="AB544" s="29"/>
      <c r="AE544" s="76"/>
      <c r="AF544" s="233"/>
      <c r="AH544" s="76"/>
      <c r="AI544" s="233"/>
      <c r="AN544" s="32"/>
      <c r="AQ544" s="136"/>
      <c r="AT544" s="76"/>
      <c r="AU544" s="77"/>
      <c r="AW544" s="93"/>
      <c r="AX544" s="93"/>
      <c r="BH544" s="76"/>
    </row>
    <row r="545" spans="2:60" s="28" customFormat="1" ht="12.75" x14ac:dyDescent="0.2">
      <c r="B545" s="92"/>
      <c r="C545" s="27"/>
      <c r="I545" s="185"/>
      <c r="K545" s="32"/>
      <c r="L545" s="32"/>
      <c r="M545" s="32"/>
      <c r="N545" s="32"/>
      <c r="P545" s="194"/>
      <c r="Q545" s="32"/>
      <c r="R545" s="32"/>
      <c r="T545" s="185"/>
      <c r="U545" s="32"/>
      <c r="V545" s="185"/>
      <c r="W545" s="32"/>
      <c r="Z545" s="32"/>
      <c r="AA545" s="29"/>
      <c r="AB545" s="29"/>
      <c r="AE545" s="76"/>
      <c r="AF545" s="233"/>
      <c r="AH545" s="76"/>
      <c r="AI545" s="233"/>
      <c r="AN545" s="32"/>
      <c r="AQ545" s="136"/>
      <c r="AT545" s="76"/>
      <c r="AU545" s="77"/>
      <c r="AW545" s="93"/>
      <c r="AX545" s="93"/>
      <c r="BH545" s="76"/>
    </row>
    <row r="546" spans="2:60" s="28" customFormat="1" ht="12.75" x14ac:dyDescent="0.2">
      <c r="B546" s="92"/>
      <c r="C546" s="27"/>
      <c r="I546" s="185"/>
      <c r="K546" s="32"/>
      <c r="L546" s="32"/>
      <c r="M546" s="32"/>
      <c r="N546" s="32"/>
      <c r="P546" s="194"/>
      <c r="Q546" s="32"/>
      <c r="R546" s="32"/>
      <c r="T546" s="185"/>
      <c r="U546" s="32"/>
      <c r="V546" s="185"/>
      <c r="W546" s="32"/>
      <c r="Z546" s="32"/>
      <c r="AA546" s="29"/>
      <c r="AB546" s="29"/>
      <c r="AE546" s="76"/>
      <c r="AF546" s="233"/>
      <c r="AH546" s="76"/>
      <c r="AI546" s="233"/>
      <c r="AN546" s="32"/>
      <c r="AQ546" s="136"/>
      <c r="AT546" s="76"/>
      <c r="AU546" s="77"/>
      <c r="AW546" s="93"/>
      <c r="AX546" s="93"/>
      <c r="BH546" s="76"/>
    </row>
    <row r="547" spans="2:60" s="28" customFormat="1" ht="12.75" x14ac:dyDescent="0.2">
      <c r="B547" s="92"/>
      <c r="C547" s="27"/>
      <c r="I547" s="185"/>
      <c r="K547" s="32"/>
      <c r="L547" s="32"/>
      <c r="M547" s="32"/>
      <c r="N547" s="32"/>
      <c r="P547" s="194"/>
      <c r="Q547" s="32"/>
      <c r="R547" s="32"/>
      <c r="T547" s="185"/>
      <c r="U547" s="32"/>
      <c r="V547" s="185"/>
      <c r="W547" s="32"/>
      <c r="Z547" s="32"/>
      <c r="AA547" s="29"/>
      <c r="AB547" s="29"/>
      <c r="AE547" s="76"/>
      <c r="AF547" s="233"/>
      <c r="AH547" s="76"/>
      <c r="AI547" s="233"/>
      <c r="AN547" s="32"/>
      <c r="AQ547" s="136"/>
      <c r="AT547" s="76"/>
      <c r="AU547" s="77"/>
      <c r="AW547" s="93"/>
      <c r="AX547" s="93"/>
      <c r="BH547" s="76"/>
    </row>
    <row r="548" spans="2:60" s="28" customFormat="1" ht="12.75" x14ac:dyDescent="0.2">
      <c r="B548" s="92"/>
      <c r="C548" s="27"/>
      <c r="I548" s="185"/>
      <c r="K548" s="32"/>
      <c r="L548" s="32"/>
      <c r="M548" s="32"/>
      <c r="N548" s="32"/>
      <c r="P548" s="194"/>
      <c r="Q548" s="32"/>
      <c r="R548" s="32"/>
      <c r="T548" s="185"/>
      <c r="U548" s="32"/>
      <c r="V548" s="185"/>
      <c r="W548" s="32"/>
      <c r="Z548" s="32"/>
      <c r="AA548" s="29"/>
      <c r="AB548" s="29"/>
      <c r="AE548" s="76"/>
      <c r="AF548" s="233"/>
      <c r="AH548" s="76"/>
      <c r="AI548" s="233"/>
      <c r="AN548" s="32"/>
      <c r="AQ548" s="136"/>
      <c r="AT548" s="76"/>
      <c r="AU548" s="77"/>
      <c r="AW548" s="93"/>
      <c r="AX548" s="93"/>
      <c r="BH548" s="76"/>
    </row>
    <row r="549" spans="2:60" s="28" customFormat="1" ht="12.75" x14ac:dyDescent="0.2">
      <c r="B549" s="92"/>
      <c r="C549" s="27"/>
      <c r="I549" s="185"/>
      <c r="K549" s="32"/>
      <c r="L549" s="32"/>
      <c r="M549" s="32"/>
      <c r="N549" s="32"/>
      <c r="P549" s="194"/>
      <c r="Q549" s="32"/>
      <c r="R549" s="32"/>
      <c r="T549" s="185"/>
      <c r="U549" s="32"/>
      <c r="V549" s="185"/>
      <c r="W549" s="32"/>
      <c r="Z549" s="32"/>
      <c r="AA549" s="29"/>
      <c r="AB549" s="29"/>
      <c r="AE549" s="76"/>
      <c r="AF549" s="233"/>
      <c r="AH549" s="76"/>
      <c r="AI549" s="233"/>
      <c r="AN549" s="32"/>
      <c r="AQ549" s="136"/>
      <c r="AT549" s="76"/>
      <c r="AU549" s="77"/>
      <c r="AW549" s="93"/>
      <c r="AX549" s="93"/>
      <c r="BH549" s="76"/>
    </row>
    <row r="550" spans="2:60" s="28" customFormat="1" ht="12.75" x14ac:dyDescent="0.2">
      <c r="B550" s="92"/>
      <c r="C550" s="27"/>
      <c r="I550" s="185"/>
      <c r="K550" s="32"/>
      <c r="L550" s="32"/>
      <c r="M550" s="32"/>
      <c r="N550" s="32"/>
      <c r="P550" s="194"/>
      <c r="Q550" s="32"/>
      <c r="R550" s="32"/>
      <c r="T550" s="185"/>
      <c r="U550" s="32"/>
      <c r="V550" s="185"/>
      <c r="W550" s="32"/>
      <c r="Z550" s="32"/>
      <c r="AA550" s="29"/>
      <c r="AB550" s="29"/>
      <c r="AE550" s="76"/>
      <c r="AF550" s="233"/>
      <c r="AH550" s="76"/>
      <c r="AI550" s="233"/>
      <c r="AN550" s="32"/>
      <c r="AQ550" s="136"/>
      <c r="AT550" s="76"/>
      <c r="AU550" s="77"/>
      <c r="AW550" s="93"/>
      <c r="AX550" s="93"/>
      <c r="BH550" s="76"/>
    </row>
    <row r="551" spans="2:60" s="28" customFormat="1" ht="12.75" x14ac:dyDescent="0.2">
      <c r="B551" s="92"/>
      <c r="C551" s="27"/>
      <c r="I551" s="185"/>
      <c r="K551" s="32"/>
      <c r="L551" s="32"/>
      <c r="M551" s="32"/>
      <c r="N551" s="32"/>
      <c r="P551" s="194"/>
      <c r="Q551" s="32"/>
      <c r="R551" s="32"/>
      <c r="T551" s="185"/>
      <c r="U551" s="32"/>
      <c r="V551" s="185"/>
      <c r="W551" s="32"/>
      <c r="Z551" s="32"/>
      <c r="AA551" s="29"/>
      <c r="AB551" s="29"/>
      <c r="AE551" s="76"/>
      <c r="AF551" s="233"/>
      <c r="AH551" s="76"/>
      <c r="AI551" s="233"/>
      <c r="AN551" s="32"/>
      <c r="AQ551" s="136"/>
      <c r="AT551" s="76"/>
      <c r="AU551" s="77"/>
      <c r="AW551" s="93"/>
      <c r="AX551" s="93"/>
      <c r="BH551" s="76"/>
    </row>
    <row r="552" spans="2:60" s="28" customFormat="1" ht="12.75" x14ac:dyDescent="0.2">
      <c r="B552" s="92"/>
      <c r="C552" s="27"/>
      <c r="I552" s="185"/>
      <c r="K552" s="32"/>
      <c r="L552" s="32"/>
      <c r="M552" s="32"/>
      <c r="N552" s="32"/>
      <c r="P552" s="194"/>
      <c r="Q552" s="32"/>
      <c r="R552" s="32"/>
      <c r="T552" s="185"/>
      <c r="U552" s="32"/>
      <c r="V552" s="185"/>
      <c r="W552" s="32"/>
      <c r="Z552" s="32"/>
      <c r="AA552" s="29"/>
      <c r="AB552" s="29"/>
      <c r="AE552" s="76"/>
      <c r="AF552" s="233"/>
      <c r="AH552" s="76"/>
      <c r="AI552" s="233"/>
      <c r="AN552" s="32"/>
      <c r="AQ552" s="136"/>
      <c r="AT552" s="76"/>
      <c r="AU552" s="77"/>
      <c r="AW552" s="93"/>
      <c r="AX552" s="93"/>
      <c r="BH552" s="76"/>
    </row>
    <row r="553" spans="2:60" s="28" customFormat="1" ht="12.75" x14ac:dyDescent="0.2">
      <c r="B553" s="92"/>
      <c r="C553" s="27"/>
      <c r="I553" s="185"/>
      <c r="K553" s="32"/>
      <c r="L553" s="32"/>
      <c r="M553" s="32"/>
      <c r="N553" s="32"/>
      <c r="P553" s="194"/>
      <c r="Q553" s="32"/>
      <c r="R553" s="32"/>
      <c r="T553" s="185"/>
      <c r="U553" s="32"/>
      <c r="V553" s="185"/>
      <c r="W553" s="32"/>
      <c r="Z553" s="32"/>
      <c r="AA553" s="29"/>
      <c r="AB553" s="29"/>
      <c r="AE553" s="76"/>
      <c r="AF553" s="233"/>
      <c r="AH553" s="76"/>
      <c r="AI553" s="233"/>
      <c r="AN553" s="32"/>
      <c r="AQ553" s="136"/>
      <c r="AT553" s="76"/>
      <c r="AU553" s="77"/>
      <c r="AW553" s="93"/>
      <c r="AX553" s="93"/>
      <c r="BH553" s="76"/>
    </row>
    <row r="554" spans="2:60" s="28" customFormat="1" ht="12.75" x14ac:dyDescent="0.2">
      <c r="B554" s="92"/>
      <c r="C554" s="27"/>
      <c r="I554" s="185"/>
      <c r="K554" s="32"/>
      <c r="L554" s="32"/>
      <c r="M554" s="32"/>
      <c r="N554" s="32"/>
      <c r="P554" s="194"/>
      <c r="Q554" s="32"/>
      <c r="R554" s="32"/>
      <c r="T554" s="185"/>
      <c r="U554" s="32"/>
      <c r="V554" s="185"/>
      <c r="W554" s="32"/>
      <c r="Z554" s="32"/>
      <c r="AA554" s="29"/>
      <c r="AB554" s="29"/>
      <c r="AE554" s="76"/>
      <c r="AF554" s="233"/>
      <c r="AH554" s="76"/>
      <c r="AI554" s="233"/>
      <c r="AN554" s="32"/>
      <c r="AQ554" s="136"/>
      <c r="AT554" s="76"/>
      <c r="AU554" s="77"/>
      <c r="AW554" s="93"/>
      <c r="AX554" s="93"/>
      <c r="BH554" s="76"/>
    </row>
    <row r="555" spans="2:60" s="28" customFormat="1" ht="12.75" x14ac:dyDescent="0.2">
      <c r="B555" s="92"/>
      <c r="C555" s="27"/>
      <c r="I555" s="185"/>
      <c r="K555" s="32"/>
      <c r="L555" s="32"/>
      <c r="M555" s="32"/>
      <c r="N555" s="32"/>
      <c r="P555" s="194"/>
      <c r="Q555" s="32"/>
      <c r="R555" s="32"/>
      <c r="T555" s="185"/>
      <c r="U555" s="32"/>
      <c r="V555" s="185"/>
      <c r="W555" s="32"/>
      <c r="Z555" s="32"/>
      <c r="AA555" s="29"/>
      <c r="AB555" s="29"/>
      <c r="AE555" s="76"/>
      <c r="AF555" s="233"/>
      <c r="AH555" s="76"/>
      <c r="AI555" s="233"/>
      <c r="AN555" s="32"/>
      <c r="AQ555" s="136"/>
      <c r="AT555" s="76"/>
      <c r="AU555" s="77"/>
      <c r="AW555" s="93"/>
      <c r="AX555" s="93"/>
      <c r="BH555" s="76"/>
    </row>
    <row r="556" spans="2:60" s="28" customFormat="1" ht="12.75" x14ac:dyDescent="0.2">
      <c r="B556" s="92"/>
      <c r="C556" s="27"/>
      <c r="I556" s="185"/>
      <c r="K556" s="32"/>
      <c r="L556" s="32"/>
      <c r="M556" s="32"/>
      <c r="N556" s="32"/>
      <c r="P556" s="194"/>
      <c r="Q556" s="32"/>
      <c r="R556" s="32"/>
      <c r="T556" s="185"/>
      <c r="U556" s="32"/>
      <c r="V556" s="185"/>
      <c r="W556" s="32"/>
      <c r="Z556" s="32"/>
      <c r="AA556" s="29"/>
      <c r="AB556" s="29"/>
      <c r="AE556" s="76"/>
      <c r="AF556" s="233"/>
      <c r="AH556" s="76"/>
      <c r="AI556" s="233"/>
      <c r="AN556" s="32"/>
      <c r="AQ556" s="136"/>
      <c r="AT556" s="76"/>
      <c r="AU556" s="77"/>
      <c r="AW556" s="93"/>
      <c r="AX556" s="93"/>
      <c r="BH556" s="76"/>
    </row>
    <row r="557" spans="2:60" s="28" customFormat="1" ht="12.75" x14ac:dyDescent="0.2">
      <c r="B557" s="92"/>
      <c r="C557" s="27"/>
      <c r="I557" s="185"/>
      <c r="P557" s="194"/>
      <c r="T557" s="185"/>
      <c r="V557" s="185"/>
      <c r="Z557" s="32"/>
      <c r="AA557" s="29"/>
      <c r="AB557" s="29"/>
      <c r="AE557" s="76"/>
      <c r="AF557" s="233"/>
      <c r="AH557" s="76"/>
      <c r="AI557" s="233"/>
      <c r="AN557" s="32"/>
      <c r="AQ557" s="136"/>
      <c r="AT557" s="76"/>
      <c r="AU557" s="77"/>
      <c r="AW557" s="93"/>
      <c r="AX557" s="93"/>
      <c r="BH557" s="76"/>
    </row>
    <row r="558" spans="2:60" s="28" customFormat="1" ht="12.75" x14ac:dyDescent="0.2">
      <c r="B558" s="92"/>
      <c r="C558" s="27"/>
      <c r="I558" s="185"/>
      <c r="P558" s="194"/>
      <c r="T558" s="185"/>
      <c r="V558" s="185"/>
      <c r="Z558" s="32"/>
      <c r="AA558" s="29"/>
      <c r="AB558" s="29"/>
      <c r="AE558" s="76"/>
      <c r="AF558" s="233"/>
      <c r="AH558" s="76"/>
      <c r="AI558" s="233"/>
      <c r="AN558" s="32"/>
      <c r="AQ558" s="136"/>
      <c r="AT558" s="76"/>
      <c r="AU558" s="77"/>
      <c r="AW558" s="93"/>
      <c r="AX558" s="93"/>
      <c r="BH558" s="76"/>
    </row>
    <row r="559" spans="2:60" s="28" customFormat="1" ht="12.75" x14ac:dyDescent="0.2">
      <c r="B559" s="92"/>
      <c r="C559" s="27"/>
      <c r="I559" s="185"/>
      <c r="P559" s="194"/>
      <c r="T559" s="185"/>
      <c r="V559" s="185"/>
      <c r="Z559" s="32"/>
      <c r="AA559" s="29"/>
      <c r="AB559" s="29"/>
      <c r="AE559" s="76"/>
      <c r="AF559" s="233"/>
      <c r="AH559" s="76"/>
      <c r="AI559" s="233"/>
      <c r="AN559" s="32"/>
      <c r="AQ559" s="136"/>
      <c r="AT559" s="76"/>
      <c r="AU559" s="77"/>
      <c r="AW559" s="93"/>
      <c r="AX559" s="93"/>
      <c r="BH559" s="76"/>
    </row>
    <row r="560" spans="2:60" s="28" customFormat="1" ht="12.75" x14ac:dyDescent="0.2">
      <c r="B560" s="92"/>
      <c r="C560" s="27"/>
      <c r="I560" s="185"/>
      <c r="P560" s="194"/>
      <c r="T560" s="185"/>
      <c r="V560" s="185"/>
      <c r="Z560" s="32"/>
      <c r="AA560" s="29"/>
      <c r="AB560" s="29"/>
      <c r="AE560" s="76"/>
      <c r="AF560" s="233"/>
      <c r="AH560" s="76"/>
      <c r="AI560" s="233"/>
      <c r="AN560" s="32"/>
      <c r="AQ560" s="136"/>
      <c r="AT560" s="76"/>
      <c r="AU560" s="77"/>
      <c r="AW560" s="93"/>
      <c r="AX560" s="93"/>
      <c r="BH560" s="76"/>
    </row>
    <row r="561" spans="2:60" s="28" customFormat="1" ht="12.75" x14ac:dyDescent="0.2">
      <c r="B561" s="92"/>
      <c r="C561" s="27"/>
      <c r="I561" s="185"/>
      <c r="P561" s="194"/>
      <c r="T561" s="185"/>
      <c r="V561" s="185"/>
      <c r="Z561" s="32"/>
      <c r="AA561" s="29"/>
      <c r="AB561" s="29"/>
      <c r="AE561" s="76"/>
      <c r="AF561" s="233"/>
      <c r="AH561" s="76"/>
      <c r="AI561" s="233"/>
      <c r="AN561" s="32"/>
      <c r="AQ561" s="136"/>
      <c r="AT561" s="76"/>
      <c r="AU561" s="77"/>
      <c r="AW561" s="93"/>
      <c r="AX561" s="93"/>
      <c r="BH561" s="76"/>
    </row>
    <row r="562" spans="2:60" s="28" customFormat="1" ht="12.75" x14ac:dyDescent="0.2">
      <c r="B562" s="92"/>
      <c r="C562" s="27"/>
      <c r="I562" s="185"/>
      <c r="P562" s="194"/>
      <c r="T562" s="185"/>
      <c r="V562" s="185"/>
      <c r="Z562" s="32"/>
      <c r="AA562" s="29"/>
      <c r="AB562" s="29"/>
      <c r="AE562" s="76"/>
      <c r="AF562" s="233"/>
      <c r="AH562" s="76"/>
      <c r="AI562" s="233"/>
      <c r="AN562" s="32"/>
      <c r="AQ562" s="136"/>
      <c r="AT562" s="76"/>
      <c r="AU562" s="77"/>
      <c r="AW562" s="93"/>
      <c r="AX562" s="93"/>
      <c r="BH562" s="76"/>
    </row>
    <row r="563" spans="2:60" s="28" customFormat="1" ht="12.75" x14ac:dyDescent="0.2">
      <c r="B563" s="92"/>
      <c r="C563" s="27"/>
      <c r="I563" s="185"/>
      <c r="P563" s="194"/>
      <c r="T563" s="185"/>
      <c r="V563" s="185"/>
      <c r="Z563" s="32"/>
      <c r="AA563" s="29"/>
      <c r="AB563" s="29"/>
      <c r="AE563" s="76"/>
      <c r="AF563" s="233"/>
      <c r="AH563" s="76"/>
      <c r="AI563" s="233"/>
      <c r="AN563" s="32"/>
      <c r="AQ563" s="136"/>
      <c r="AT563" s="76"/>
      <c r="AU563" s="77"/>
      <c r="AW563" s="93"/>
      <c r="AX563" s="93"/>
      <c r="BH563" s="76"/>
    </row>
    <row r="564" spans="2:60" s="28" customFormat="1" ht="12.75" x14ac:dyDescent="0.2">
      <c r="B564" s="92"/>
      <c r="C564" s="27"/>
      <c r="I564" s="185"/>
      <c r="P564" s="194"/>
      <c r="T564" s="185"/>
      <c r="V564" s="185"/>
      <c r="Z564" s="32"/>
      <c r="AA564" s="29"/>
      <c r="AB564" s="29"/>
      <c r="AE564" s="76"/>
      <c r="AF564" s="233"/>
      <c r="AH564" s="76"/>
      <c r="AI564" s="233"/>
      <c r="AN564" s="32"/>
      <c r="AQ564" s="136"/>
      <c r="AT564" s="76"/>
      <c r="AU564" s="77"/>
      <c r="AW564" s="93"/>
      <c r="AX564" s="93"/>
      <c r="BH564" s="76"/>
    </row>
    <row r="565" spans="2:60" s="28" customFormat="1" ht="12.75" x14ac:dyDescent="0.2">
      <c r="B565" s="92"/>
      <c r="C565" s="27"/>
      <c r="I565" s="185"/>
      <c r="P565" s="194"/>
      <c r="T565" s="185"/>
      <c r="V565" s="185"/>
      <c r="Z565" s="32"/>
      <c r="AA565" s="29"/>
      <c r="AB565" s="29"/>
      <c r="AE565" s="76"/>
      <c r="AF565" s="233"/>
      <c r="AH565" s="76"/>
      <c r="AI565" s="233"/>
      <c r="AN565" s="32"/>
      <c r="AQ565" s="136"/>
      <c r="AT565" s="76"/>
      <c r="AU565" s="77"/>
      <c r="AW565" s="93"/>
      <c r="AX565" s="93"/>
      <c r="BH565" s="76"/>
    </row>
    <row r="566" spans="2:60" s="28" customFormat="1" ht="12.75" x14ac:dyDescent="0.2">
      <c r="B566" s="92"/>
      <c r="C566" s="27"/>
      <c r="I566" s="185"/>
      <c r="P566" s="194"/>
      <c r="T566" s="185"/>
      <c r="V566" s="185"/>
      <c r="Z566" s="32"/>
      <c r="AA566" s="29"/>
      <c r="AB566" s="29"/>
      <c r="AE566" s="76"/>
      <c r="AF566" s="233"/>
      <c r="AH566" s="76"/>
      <c r="AI566" s="233"/>
      <c r="AN566" s="32"/>
      <c r="AQ566" s="136"/>
      <c r="AT566" s="76"/>
      <c r="AU566" s="77"/>
      <c r="AW566" s="93"/>
      <c r="AX566" s="93"/>
      <c r="BH566" s="76"/>
    </row>
    <row r="567" spans="2:60" x14ac:dyDescent="0.2">
      <c r="O567" s="28"/>
    </row>
  </sheetData>
  <mergeCells count="1531">
    <mergeCell ref="AA401:AA402"/>
    <mergeCell ref="AB401:AB402"/>
    <mergeCell ref="AJ401:AJ402"/>
    <mergeCell ref="AK401:AK402"/>
    <mergeCell ref="AL401:AL402"/>
    <mergeCell ref="AL397:AL398"/>
    <mergeCell ref="AA399:AA400"/>
    <mergeCell ref="AB399:AB400"/>
    <mergeCell ref="AJ399:AJ400"/>
    <mergeCell ref="AK399:AK400"/>
    <mergeCell ref="AL399:AL400"/>
    <mergeCell ref="AJ394:AJ396"/>
    <mergeCell ref="AK394:AK396"/>
    <mergeCell ref="AL394:AL396"/>
    <mergeCell ref="P397:P402"/>
    <mergeCell ref="Q397:Q402"/>
    <mergeCell ref="R397:R402"/>
    <mergeCell ref="AA397:AA398"/>
    <mergeCell ref="AB397:AB398"/>
    <mergeCell ref="AJ397:AJ398"/>
    <mergeCell ref="AK397:AK398"/>
    <mergeCell ref="AK390:AK391"/>
    <mergeCell ref="AL390:AL391"/>
    <mergeCell ref="C391:C402"/>
    <mergeCell ref="AA392:AA393"/>
    <mergeCell ref="AB392:AB393"/>
    <mergeCell ref="AJ392:AJ393"/>
    <mergeCell ref="AK392:AK393"/>
    <mergeCell ref="AL392:AL393"/>
    <mergeCell ref="AA394:AA396"/>
    <mergeCell ref="AB394:AB396"/>
    <mergeCell ref="L390:L402"/>
    <mergeCell ref="M390:M402"/>
    <mergeCell ref="N390:N402"/>
    <mergeCell ref="P390:P396"/>
    <mergeCell ref="Q390:Q396"/>
    <mergeCell ref="R390:R396"/>
    <mergeCell ref="D390:D402"/>
    <mergeCell ref="E390:E402"/>
    <mergeCell ref="F390:F402"/>
    <mergeCell ref="G390:G402"/>
    <mergeCell ref="H390:H402"/>
    <mergeCell ref="K390:K402"/>
    <mergeCell ref="Q388:Q389"/>
    <mergeCell ref="R388:R389"/>
    <mergeCell ref="T388:U389"/>
    <mergeCell ref="V388:W389"/>
    <mergeCell ref="AB388:AB389"/>
    <mergeCell ref="AP388:AQ388"/>
    <mergeCell ref="AN389:AN402"/>
    <mergeCell ref="AA390:AA391"/>
    <mergeCell ref="AB390:AB391"/>
    <mergeCell ref="AJ390:AJ391"/>
    <mergeCell ref="I388:J389"/>
    <mergeCell ref="K388:K389"/>
    <mergeCell ref="L388:L389"/>
    <mergeCell ref="M388:M389"/>
    <mergeCell ref="N388:N389"/>
    <mergeCell ref="P388:P389"/>
    <mergeCell ref="AA385:AA386"/>
    <mergeCell ref="AB385:AB386"/>
    <mergeCell ref="AJ385:AJ386"/>
    <mergeCell ref="AK385:AK386"/>
    <mergeCell ref="AL385:AL386"/>
    <mergeCell ref="D388:D389"/>
    <mergeCell ref="E388:E389"/>
    <mergeCell ref="F388:F389"/>
    <mergeCell ref="G388:G389"/>
    <mergeCell ref="H388:H389"/>
    <mergeCell ref="AL381:AL382"/>
    <mergeCell ref="AA383:AA384"/>
    <mergeCell ref="AB383:AB384"/>
    <mergeCell ref="AJ383:AJ384"/>
    <mergeCell ref="AK383:AK384"/>
    <mergeCell ref="AL383:AL384"/>
    <mergeCell ref="AJ378:AJ380"/>
    <mergeCell ref="AK378:AK380"/>
    <mergeCell ref="AL378:AL380"/>
    <mergeCell ref="P381:P386"/>
    <mergeCell ref="Q381:Q386"/>
    <mergeCell ref="R381:R386"/>
    <mergeCell ref="AA381:AA382"/>
    <mergeCell ref="AB381:AB382"/>
    <mergeCell ref="AJ381:AJ382"/>
    <mergeCell ref="AK381:AK382"/>
    <mergeCell ref="AK374:AK375"/>
    <mergeCell ref="AL374:AL375"/>
    <mergeCell ref="C375:C386"/>
    <mergeCell ref="AA376:AA377"/>
    <mergeCell ref="AB376:AB377"/>
    <mergeCell ref="AJ376:AJ377"/>
    <mergeCell ref="AK376:AK377"/>
    <mergeCell ref="AL376:AL377"/>
    <mergeCell ref="AA378:AA380"/>
    <mergeCell ref="AB378:AB380"/>
    <mergeCell ref="L374:L386"/>
    <mergeCell ref="M374:M386"/>
    <mergeCell ref="N374:N386"/>
    <mergeCell ref="P374:P380"/>
    <mergeCell ref="Q374:Q380"/>
    <mergeCell ref="R374:R380"/>
    <mergeCell ref="D374:D386"/>
    <mergeCell ref="E374:E386"/>
    <mergeCell ref="F374:F386"/>
    <mergeCell ref="G374:G386"/>
    <mergeCell ref="H374:H386"/>
    <mergeCell ref="K374:K386"/>
    <mergeCell ref="Q372:Q373"/>
    <mergeCell ref="R372:R373"/>
    <mergeCell ref="T372:U373"/>
    <mergeCell ref="V372:W373"/>
    <mergeCell ref="AB372:AB373"/>
    <mergeCell ref="AP372:AQ372"/>
    <mergeCell ref="AN373:AN386"/>
    <mergeCell ref="AA374:AA375"/>
    <mergeCell ref="AB374:AB375"/>
    <mergeCell ref="AJ374:AJ375"/>
    <mergeCell ref="I372:J373"/>
    <mergeCell ref="K372:K373"/>
    <mergeCell ref="L372:L373"/>
    <mergeCell ref="M372:M373"/>
    <mergeCell ref="N372:N373"/>
    <mergeCell ref="P372:P373"/>
    <mergeCell ref="AA369:AA370"/>
    <mergeCell ref="AB369:AB370"/>
    <mergeCell ref="AJ369:AJ370"/>
    <mergeCell ref="AK369:AK370"/>
    <mergeCell ref="AL369:AL370"/>
    <mergeCell ref="D372:D373"/>
    <mergeCell ref="E372:E373"/>
    <mergeCell ref="F372:F373"/>
    <mergeCell ref="G372:G373"/>
    <mergeCell ref="H372:H373"/>
    <mergeCell ref="AL365:AL366"/>
    <mergeCell ref="AA367:AA368"/>
    <mergeCell ref="AB367:AB368"/>
    <mergeCell ref="AJ367:AJ368"/>
    <mergeCell ref="AK367:AK368"/>
    <mergeCell ref="AL367:AL368"/>
    <mergeCell ref="AJ362:AJ364"/>
    <mergeCell ref="AK362:AK364"/>
    <mergeCell ref="AL362:AL364"/>
    <mergeCell ref="P365:P370"/>
    <mergeCell ref="Q365:Q370"/>
    <mergeCell ref="R365:R370"/>
    <mergeCell ref="AA365:AA366"/>
    <mergeCell ref="AB365:AB366"/>
    <mergeCell ref="AJ365:AJ366"/>
    <mergeCell ref="AK365:AK366"/>
    <mergeCell ref="AK358:AK359"/>
    <mergeCell ref="AL358:AL359"/>
    <mergeCell ref="C359:C370"/>
    <mergeCell ref="AA360:AA361"/>
    <mergeCell ref="AB360:AB361"/>
    <mergeCell ref="AJ360:AJ361"/>
    <mergeCell ref="AK360:AK361"/>
    <mergeCell ref="AL360:AL361"/>
    <mergeCell ref="AA362:AA364"/>
    <mergeCell ref="AB362:AB364"/>
    <mergeCell ref="L358:L370"/>
    <mergeCell ref="M358:M370"/>
    <mergeCell ref="N358:N370"/>
    <mergeCell ref="P358:P364"/>
    <mergeCell ref="Q358:Q364"/>
    <mergeCell ref="R358:R364"/>
    <mergeCell ref="D358:D370"/>
    <mergeCell ref="E358:E370"/>
    <mergeCell ref="F358:F370"/>
    <mergeCell ref="G358:G370"/>
    <mergeCell ref="H358:H370"/>
    <mergeCell ref="K358:K370"/>
    <mergeCell ref="Q356:Q357"/>
    <mergeCell ref="R356:R357"/>
    <mergeCell ref="T356:U357"/>
    <mergeCell ref="V356:W357"/>
    <mergeCell ref="AB356:AB357"/>
    <mergeCell ref="AP356:AQ356"/>
    <mergeCell ref="AN357:AN370"/>
    <mergeCell ref="AA358:AA359"/>
    <mergeCell ref="AB358:AB359"/>
    <mergeCell ref="AJ358:AJ359"/>
    <mergeCell ref="I356:J357"/>
    <mergeCell ref="K356:K357"/>
    <mergeCell ref="L356:L357"/>
    <mergeCell ref="M356:M357"/>
    <mergeCell ref="N356:N357"/>
    <mergeCell ref="P356:P357"/>
    <mergeCell ref="AA353:AA354"/>
    <mergeCell ref="AB353:AB354"/>
    <mergeCell ref="AJ353:AJ354"/>
    <mergeCell ref="AK353:AK354"/>
    <mergeCell ref="AL353:AL354"/>
    <mergeCell ref="D356:D357"/>
    <mergeCell ref="E356:E357"/>
    <mergeCell ref="F356:F357"/>
    <mergeCell ref="G356:G357"/>
    <mergeCell ref="H356:H357"/>
    <mergeCell ref="AL349:AL350"/>
    <mergeCell ref="AA351:AA352"/>
    <mergeCell ref="AB351:AB352"/>
    <mergeCell ref="AJ351:AJ352"/>
    <mergeCell ref="AK351:AK352"/>
    <mergeCell ref="AL351:AL352"/>
    <mergeCell ref="AJ346:AJ348"/>
    <mergeCell ref="AK346:AK348"/>
    <mergeCell ref="AL346:AL348"/>
    <mergeCell ref="P349:P354"/>
    <mergeCell ref="Q349:Q354"/>
    <mergeCell ref="R349:R354"/>
    <mergeCell ref="AA349:AA350"/>
    <mergeCell ref="AB349:AB350"/>
    <mergeCell ref="AJ349:AJ350"/>
    <mergeCell ref="AK349:AK350"/>
    <mergeCell ref="AK342:AK343"/>
    <mergeCell ref="AL342:AL343"/>
    <mergeCell ref="C343:C354"/>
    <mergeCell ref="AA344:AA345"/>
    <mergeCell ref="AB344:AB345"/>
    <mergeCell ref="AJ344:AJ345"/>
    <mergeCell ref="AK344:AK345"/>
    <mergeCell ref="AL344:AL345"/>
    <mergeCell ref="AA346:AA348"/>
    <mergeCell ref="AB346:AB348"/>
    <mergeCell ref="L342:L354"/>
    <mergeCell ref="M342:M354"/>
    <mergeCell ref="N342:N354"/>
    <mergeCell ref="P342:P348"/>
    <mergeCell ref="Q342:Q348"/>
    <mergeCell ref="R342:R348"/>
    <mergeCell ref="D342:D354"/>
    <mergeCell ref="E342:E354"/>
    <mergeCell ref="F342:F354"/>
    <mergeCell ref="G342:G354"/>
    <mergeCell ref="H342:H354"/>
    <mergeCell ref="K342:K354"/>
    <mergeCell ref="Q340:Q341"/>
    <mergeCell ref="R340:R341"/>
    <mergeCell ref="T340:U341"/>
    <mergeCell ref="V340:W341"/>
    <mergeCell ref="AB340:AB341"/>
    <mergeCell ref="AP340:AQ340"/>
    <mergeCell ref="AN341:AN354"/>
    <mergeCell ref="AA342:AA343"/>
    <mergeCell ref="AB342:AB343"/>
    <mergeCell ref="AJ342:AJ343"/>
    <mergeCell ref="I340:J341"/>
    <mergeCell ref="K340:K341"/>
    <mergeCell ref="L340:L341"/>
    <mergeCell ref="M340:M341"/>
    <mergeCell ref="N340:N341"/>
    <mergeCell ref="P340:P341"/>
    <mergeCell ref="AA337:AA338"/>
    <mergeCell ref="AB337:AB338"/>
    <mergeCell ref="AJ337:AJ338"/>
    <mergeCell ref="AK337:AK338"/>
    <mergeCell ref="AL337:AL338"/>
    <mergeCell ref="D340:D341"/>
    <mergeCell ref="E340:E341"/>
    <mergeCell ref="F340:F341"/>
    <mergeCell ref="G340:G341"/>
    <mergeCell ref="H340:H341"/>
    <mergeCell ref="AL333:AL334"/>
    <mergeCell ref="AA335:AA336"/>
    <mergeCell ref="AB335:AB336"/>
    <mergeCell ref="AJ335:AJ336"/>
    <mergeCell ref="AK335:AK336"/>
    <mergeCell ref="AL335:AL336"/>
    <mergeCell ref="AJ330:AJ332"/>
    <mergeCell ref="AK330:AK332"/>
    <mergeCell ref="AL330:AL332"/>
    <mergeCell ref="P333:P338"/>
    <mergeCell ref="Q333:Q338"/>
    <mergeCell ref="R333:R338"/>
    <mergeCell ref="AA333:AA334"/>
    <mergeCell ref="AB333:AB334"/>
    <mergeCell ref="AJ333:AJ334"/>
    <mergeCell ref="AK333:AK334"/>
    <mergeCell ref="AK326:AK327"/>
    <mergeCell ref="AL326:AL327"/>
    <mergeCell ref="C327:C338"/>
    <mergeCell ref="AA328:AA329"/>
    <mergeCell ref="AB328:AB329"/>
    <mergeCell ref="AJ328:AJ329"/>
    <mergeCell ref="AK328:AK329"/>
    <mergeCell ref="AL328:AL329"/>
    <mergeCell ref="AA330:AA332"/>
    <mergeCell ref="AB330:AB332"/>
    <mergeCell ref="L326:L338"/>
    <mergeCell ref="M326:M338"/>
    <mergeCell ref="N326:N338"/>
    <mergeCell ref="P326:P332"/>
    <mergeCell ref="Q326:Q332"/>
    <mergeCell ref="R326:R332"/>
    <mergeCell ref="D326:D338"/>
    <mergeCell ref="E326:E338"/>
    <mergeCell ref="F326:F338"/>
    <mergeCell ref="G326:G338"/>
    <mergeCell ref="H326:H338"/>
    <mergeCell ref="K326:K338"/>
    <mergeCell ref="Q324:Q325"/>
    <mergeCell ref="R324:R325"/>
    <mergeCell ref="T324:U325"/>
    <mergeCell ref="V324:W325"/>
    <mergeCell ref="AB324:AB325"/>
    <mergeCell ref="AP324:AQ324"/>
    <mergeCell ref="AN325:AN338"/>
    <mergeCell ref="AA326:AA327"/>
    <mergeCell ref="AB326:AB327"/>
    <mergeCell ref="AJ326:AJ327"/>
    <mergeCell ref="I324:J325"/>
    <mergeCell ref="K324:K325"/>
    <mergeCell ref="L324:L325"/>
    <mergeCell ref="M324:M325"/>
    <mergeCell ref="N324:N325"/>
    <mergeCell ref="P324:P325"/>
    <mergeCell ref="AA321:AA322"/>
    <mergeCell ref="AB321:AB322"/>
    <mergeCell ref="AJ321:AJ322"/>
    <mergeCell ref="AK321:AK322"/>
    <mergeCell ref="AL321:AL322"/>
    <mergeCell ref="D324:D325"/>
    <mergeCell ref="E324:E325"/>
    <mergeCell ref="F324:F325"/>
    <mergeCell ref="G324:G325"/>
    <mergeCell ref="H324:H325"/>
    <mergeCell ref="AL317:AL318"/>
    <mergeCell ref="AA319:AA320"/>
    <mergeCell ref="AB319:AB320"/>
    <mergeCell ref="AJ319:AJ320"/>
    <mergeCell ref="AK319:AK320"/>
    <mergeCell ref="AL319:AL320"/>
    <mergeCell ref="AJ314:AJ316"/>
    <mergeCell ref="AK314:AK316"/>
    <mergeCell ref="AL314:AL316"/>
    <mergeCell ref="P317:P322"/>
    <mergeCell ref="Q317:Q322"/>
    <mergeCell ref="R317:R322"/>
    <mergeCell ref="AA317:AA318"/>
    <mergeCell ref="AB317:AB318"/>
    <mergeCell ref="AJ317:AJ318"/>
    <mergeCell ref="AK317:AK318"/>
    <mergeCell ref="AK310:AK311"/>
    <mergeCell ref="AL310:AL311"/>
    <mergeCell ref="C311:C322"/>
    <mergeCell ref="AA312:AA313"/>
    <mergeCell ref="AB312:AB313"/>
    <mergeCell ref="AJ312:AJ313"/>
    <mergeCell ref="AK312:AK313"/>
    <mergeCell ref="AL312:AL313"/>
    <mergeCell ref="AA314:AA316"/>
    <mergeCell ref="AB314:AB316"/>
    <mergeCell ref="L310:L322"/>
    <mergeCell ref="M310:M322"/>
    <mergeCell ref="N310:N322"/>
    <mergeCell ref="P310:P316"/>
    <mergeCell ref="Q310:Q316"/>
    <mergeCell ref="R310:R316"/>
    <mergeCell ref="D310:D322"/>
    <mergeCell ref="E310:E322"/>
    <mergeCell ref="F310:F322"/>
    <mergeCell ref="G310:G322"/>
    <mergeCell ref="H310:H322"/>
    <mergeCell ref="K310:K322"/>
    <mergeCell ref="Q308:Q309"/>
    <mergeCell ref="R308:R309"/>
    <mergeCell ref="T308:U309"/>
    <mergeCell ref="V308:W309"/>
    <mergeCell ref="AB308:AB309"/>
    <mergeCell ref="AP308:AQ308"/>
    <mergeCell ref="AN309:AN322"/>
    <mergeCell ref="AA310:AA311"/>
    <mergeCell ref="AB310:AB311"/>
    <mergeCell ref="AJ310:AJ311"/>
    <mergeCell ref="I308:J309"/>
    <mergeCell ref="K308:K309"/>
    <mergeCell ref="L308:L309"/>
    <mergeCell ref="M308:M309"/>
    <mergeCell ref="N308:N309"/>
    <mergeCell ref="P308:P309"/>
    <mergeCell ref="AA305:AA306"/>
    <mergeCell ref="AB305:AB306"/>
    <mergeCell ref="AJ305:AJ306"/>
    <mergeCell ref="AK305:AK306"/>
    <mergeCell ref="AL305:AL306"/>
    <mergeCell ref="D308:D309"/>
    <mergeCell ref="E308:E309"/>
    <mergeCell ref="F308:F309"/>
    <mergeCell ref="G308:G309"/>
    <mergeCell ref="H308:H309"/>
    <mergeCell ref="AL301:AL302"/>
    <mergeCell ref="AA303:AA304"/>
    <mergeCell ref="AB303:AB304"/>
    <mergeCell ref="AJ303:AJ304"/>
    <mergeCell ref="AK303:AK304"/>
    <mergeCell ref="AL303:AL304"/>
    <mergeCell ref="AJ298:AJ300"/>
    <mergeCell ref="AK298:AK300"/>
    <mergeCell ref="AL298:AL300"/>
    <mergeCell ref="P301:P306"/>
    <mergeCell ref="Q301:Q306"/>
    <mergeCell ref="R301:R306"/>
    <mergeCell ref="AA301:AA302"/>
    <mergeCell ref="AB301:AB302"/>
    <mergeCell ref="AJ301:AJ302"/>
    <mergeCell ref="AK301:AK302"/>
    <mergeCell ref="AK294:AK295"/>
    <mergeCell ref="AL294:AL295"/>
    <mergeCell ref="C295:C306"/>
    <mergeCell ref="AA296:AA297"/>
    <mergeCell ref="AB296:AB297"/>
    <mergeCell ref="AJ296:AJ297"/>
    <mergeCell ref="AK296:AK297"/>
    <mergeCell ref="AL296:AL297"/>
    <mergeCell ref="AA298:AA300"/>
    <mergeCell ref="AB298:AB300"/>
    <mergeCell ref="L294:L306"/>
    <mergeCell ref="M294:M306"/>
    <mergeCell ref="N294:N306"/>
    <mergeCell ref="P294:P300"/>
    <mergeCell ref="Q294:Q300"/>
    <mergeCell ref="R294:R300"/>
    <mergeCell ref="D294:D306"/>
    <mergeCell ref="E294:E306"/>
    <mergeCell ref="F294:F306"/>
    <mergeCell ref="G294:G306"/>
    <mergeCell ref="H294:H306"/>
    <mergeCell ref="K294:K306"/>
    <mergeCell ref="Q292:Q293"/>
    <mergeCell ref="R292:R293"/>
    <mergeCell ref="T292:U293"/>
    <mergeCell ref="V292:W293"/>
    <mergeCell ref="AB292:AB293"/>
    <mergeCell ref="AP292:AQ292"/>
    <mergeCell ref="AN293:AN306"/>
    <mergeCell ref="AA294:AA295"/>
    <mergeCell ref="AB294:AB295"/>
    <mergeCell ref="AJ294:AJ295"/>
    <mergeCell ref="I292:J293"/>
    <mergeCell ref="K292:K293"/>
    <mergeCell ref="L292:L293"/>
    <mergeCell ref="M292:M293"/>
    <mergeCell ref="N292:N293"/>
    <mergeCell ref="P292:P293"/>
    <mergeCell ref="AA289:AA290"/>
    <mergeCell ref="AB289:AB290"/>
    <mergeCell ref="AJ289:AJ290"/>
    <mergeCell ref="AK289:AK290"/>
    <mergeCell ref="AL289:AL290"/>
    <mergeCell ref="D292:D293"/>
    <mergeCell ref="E292:E293"/>
    <mergeCell ref="F292:F293"/>
    <mergeCell ref="G292:G293"/>
    <mergeCell ref="H292:H293"/>
    <mergeCell ref="AJ285:AJ286"/>
    <mergeCell ref="AK285:AK286"/>
    <mergeCell ref="AL285:AL286"/>
    <mergeCell ref="AA287:AA288"/>
    <mergeCell ref="AB287:AB288"/>
    <mergeCell ref="AJ287:AJ288"/>
    <mergeCell ref="AK287:AK288"/>
    <mergeCell ref="AL287:AL288"/>
    <mergeCell ref="AA282:AA284"/>
    <mergeCell ref="AB282:AB284"/>
    <mergeCell ref="AJ282:AJ284"/>
    <mergeCell ref="AK282:AK284"/>
    <mergeCell ref="AL282:AL284"/>
    <mergeCell ref="P285:P290"/>
    <mergeCell ref="Q285:Q290"/>
    <mergeCell ref="R285:R290"/>
    <mergeCell ref="AA285:AA286"/>
    <mergeCell ref="AB285:AB286"/>
    <mergeCell ref="AB278:AB279"/>
    <mergeCell ref="AJ278:AJ279"/>
    <mergeCell ref="AK278:AK279"/>
    <mergeCell ref="AL278:AL279"/>
    <mergeCell ref="C279:C290"/>
    <mergeCell ref="AA280:AA281"/>
    <mergeCell ref="AB280:AB281"/>
    <mergeCell ref="AJ280:AJ281"/>
    <mergeCell ref="AK280:AK281"/>
    <mergeCell ref="AL280:AL281"/>
    <mergeCell ref="D278:D290"/>
    <mergeCell ref="E278:E290"/>
    <mergeCell ref="F278:F290"/>
    <mergeCell ref="G278:G290"/>
    <mergeCell ref="H278:H290"/>
    <mergeCell ref="P278:P284"/>
    <mergeCell ref="Q276:Q277"/>
    <mergeCell ref="R276:R277"/>
    <mergeCell ref="T276:U277"/>
    <mergeCell ref="V276:W277"/>
    <mergeCell ref="AB276:AB277"/>
    <mergeCell ref="AP276:AQ276"/>
    <mergeCell ref="AN277:AN290"/>
    <mergeCell ref="Q278:Q284"/>
    <mergeCell ref="R278:R284"/>
    <mergeCell ref="AA278:AA279"/>
    <mergeCell ref="I276:J277"/>
    <mergeCell ref="K276:K277"/>
    <mergeCell ref="L276:L277"/>
    <mergeCell ref="M276:M277"/>
    <mergeCell ref="N276:N277"/>
    <mergeCell ref="P276:P277"/>
    <mergeCell ref="AA273:AA274"/>
    <mergeCell ref="AB273:AB274"/>
    <mergeCell ref="AJ273:AJ274"/>
    <mergeCell ref="AK273:AK274"/>
    <mergeCell ref="AL273:AL274"/>
    <mergeCell ref="D276:D277"/>
    <mergeCell ref="E276:E277"/>
    <mergeCell ref="F276:F277"/>
    <mergeCell ref="G276:G277"/>
    <mergeCell ref="H276:H277"/>
    <mergeCell ref="AJ269:AJ270"/>
    <mergeCell ref="AK269:AK270"/>
    <mergeCell ref="AL269:AL270"/>
    <mergeCell ref="AA271:AA272"/>
    <mergeCell ref="AB271:AB272"/>
    <mergeCell ref="AJ271:AJ272"/>
    <mergeCell ref="AK271:AK272"/>
    <mergeCell ref="AL271:AL272"/>
    <mergeCell ref="AA266:AA268"/>
    <mergeCell ref="AB266:AB268"/>
    <mergeCell ref="AJ266:AJ268"/>
    <mergeCell ref="AK266:AK268"/>
    <mergeCell ref="AL266:AL268"/>
    <mergeCell ref="P269:P274"/>
    <mergeCell ref="Q269:Q274"/>
    <mergeCell ref="R269:R274"/>
    <mergeCell ref="AA269:AA270"/>
    <mergeCell ref="AB269:AB270"/>
    <mergeCell ref="AB262:AB263"/>
    <mergeCell ref="AJ262:AJ263"/>
    <mergeCell ref="AK262:AK263"/>
    <mergeCell ref="AL262:AL263"/>
    <mergeCell ref="C263:C274"/>
    <mergeCell ref="AA264:AA265"/>
    <mergeCell ref="AB264:AB265"/>
    <mergeCell ref="AJ264:AJ265"/>
    <mergeCell ref="AK264:AK265"/>
    <mergeCell ref="AL264:AL265"/>
    <mergeCell ref="D262:D274"/>
    <mergeCell ref="E262:E274"/>
    <mergeCell ref="F262:F274"/>
    <mergeCell ref="G262:G274"/>
    <mergeCell ref="H262:H274"/>
    <mergeCell ref="P262:P268"/>
    <mergeCell ref="Q260:Q261"/>
    <mergeCell ref="R260:R261"/>
    <mergeCell ref="T260:U261"/>
    <mergeCell ref="V260:W261"/>
    <mergeCell ref="AB260:AB261"/>
    <mergeCell ref="AP260:AQ260"/>
    <mergeCell ref="AN261:AN274"/>
    <mergeCell ref="Q262:Q268"/>
    <mergeCell ref="R262:R268"/>
    <mergeCell ref="AA262:AA263"/>
    <mergeCell ref="I260:J261"/>
    <mergeCell ref="K260:K261"/>
    <mergeCell ref="L260:L261"/>
    <mergeCell ref="M260:M261"/>
    <mergeCell ref="N260:N261"/>
    <mergeCell ref="P260:P261"/>
    <mergeCell ref="AA257:AA258"/>
    <mergeCell ref="AB257:AB258"/>
    <mergeCell ref="AJ257:AJ258"/>
    <mergeCell ref="AK257:AK258"/>
    <mergeCell ref="AL257:AL258"/>
    <mergeCell ref="D260:D261"/>
    <mergeCell ref="E260:E261"/>
    <mergeCell ref="F260:F261"/>
    <mergeCell ref="G260:G261"/>
    <mergeCell ref="H260:H261"/>
    <mergeCell ref="AJ253:AJ254"/>
    <mergeCell ref="AK253:AK254"/>
    <mergeCell ref="AL253:AL254"/>
    <mergeCell ref="AA255:AA256"/>
    <mergeCell ref="AB255:AB256"/>
    <mergeCell ref="AJ255:AJ256"/>
    <mergeCell ref="AK255:AK256"/>
    <mergeCell ref="AL255:AL256"/>
    <mergeCell ref="AA250:AA252"/>
    <mergeCell ref="AB250:AB252"/>
    <mergeCell ref="AJ250:AJ252"/>
    <mergeCell ref="AK250:AK252"/>
    <mergeCell ref="AL250:AL252"/>
    <mergeCell ref="P253:P258"/>
    <mergeCell ref="Q253:Q258"/>
    <mergeCell ref="R253:R258"/>
    <mergeCell ref="AA253:AA254"/>
    <mergeCell ref="AB253:AB254"/>
    <mergeCell ref="AB246:AB247"/>
    <mergeCell ref="AJ246:AJ247"/>
    <mergeCell ref="AK246:AK247"/>
    <mergeCell ref="AL246:AL247"/>
    <mergeCell ref="C247:C258"/>
    <mergeCell ref="AA248:AA249"/>
    <mergeCell ref="AB248:AB249"/>
    <mergeCell ref="AJ248:AJ249"/>
    <mergeCell ref="AK248:AK249"/>
    <mergeCell ref="AL248:AL249"/>
    <mergeCell ref="D246:D258"/>
    <mergeCell ref="E246:E258"/>
    <mergeCell ref="F246:F258"/>
    <mergeCell ref="G246:G258"/>
    <mergeCell ref="H246:H258"/>
    <mergeCell ref="P246:P252"/>
    <mergeCell ref="Q244:Q245"/>
    <mergeCell ref="R244:R245"/>
    <mergeCell ref="T244:U245"/>
    <mergeCell ref="V244:W245"/>
    <mergeCell ref="AB244:AB245"/>
    <mergeCell ref="AP244:AQ244"/>
    <mergeCell ref="AN245:AN258"/>
    <mergeCell ref="Q246:Q252"/>
    <mergeCell ref="R246:R252"/>
    <mergeCell ref="AA246:AA247"/>
    <mergeCell ref="I244:J245"/>
    <mergeCell ref="K244:K245"/>
    <mergeCell ref="L244:L245"/>
    <mergeCell ref="M244:M245"/>
    <mergeCell ref="N244:N245"/>
    <mergeCell ref="P244:P245"/>
    <mergeCell ref="AA241:AA242"/>
    <mergeCell ref="AB241:AB242"/>
    <mergeCell ref="AJ241:AJ242"/>
    <mergeCell ref="AK241:AK242"/>
    <mergeCell ref="AL241:AL242"/>
    <mergeCell ref="D244:D245"/>
    <mergeCell ref="E244:E245"/>
    <mergeCell ref="F244:F245"/>
    <mergeCell ref="G244:G245"/>
    <mergeCell ref="H244:H245"/>
    <mergeCell ref="AJ237:AJ238"/>
    <mergeCell ref="AK237:AK238"/>
    <mergeCell ref="AL237:AL238"/>
    <mergeCell ref="AA239:AA240"/>
    <mergeCell ref="AB239:AB240"/>
    <mergeCell ref="AJ239:AJ240"/>
    <mergeCell ref="AK239:AK240"/>
    <mergeCell ref="AL239:AL240"/>
    <mergeCell ref="AA234:AA236"/>
    <mergeCell ref="AB234:AB236"/>
    <mergeCell ref="AJ234:AJ236"/>
    <mergeCell ref="AK234:AK236"/>
    <mergeCell ref="AL234:AL236"/>
    <mergeCell ref="P237:P242"/>
    <mergeCell ref="Q237:Q242"/>
    <mergeCell ref="R237:R242"/>
    <mergeCell ref="AA237:AA238"/>
    <mergeCell ref="AB237:AB238"/>
    <mergeCell ref="AB230:AB231"/>
    <mergeCell ref="AJ230:AJ231"/>
    <mergeCell ref="AK230:AK231"/>
    <mergeCell ref="AL230:AL231"/>
    <mergeCell ref="C231:C242"/>
    <mergeCell ref="AA232:AA233"/>
    <mergeCell ref="AB232:AB233"/>
    <mergeCell ref="AJ232:AJ233"/>
    <mergeCell ref="AK232:AK233"/>
    <mergeCell ref="AL232:AL233"/>
    <mergeCell ref="D230:D242"/>
    <mergeCell ref="E230:E242"/>
    <mergeCell ref="F230:F242"/>
    <mergeCell ref="G230:G242"/>
    <mergeCell ref="H230:H242"/>
    <mergeCell ref="P230:P236"/>
    <mergeCell ref="Q228:Q229"/>
    <mergeCell ref="R228:R229"/>
    <mergeCell ref="T228:U229"/>
    <mergeCell ref="V228:W229"/>
    <mergeCell ref="AB228:AB229"/>
    <mergeCell ref="AP228:AQ228"/>
    <mergeCell ref="AN229:AN242"/>
    <mergeCell ref="Q230:Q236"/>
    <mergeCell ref="R230:R236"/>
    <mergeCell ref="AA230:AA231"/>
    <mergeCell ref="I228:J229"/>
    <mergeCell ref="K228:K229"/>
    <mergeCell ref="L228:L229"/>
    <mergeCell ref="M228:M229"/>
    <mergeCell ref="N228:N229"/>
    <mergeCell ref="P228:P229"/>
    <mergeCell ref="AA225:AA226"/>
    <mergeCell ref="AB225:AB226"/>
    <mergeCell ref="AJ225:AJ226"/>
    <mergeCell ref="AK225:AK226"/>
    <mergeCell ref="AL225:AL226"/>
    <mergeCell ref="D228:D229"/>
    <mergeCell ref="E228:E229"/>
    <mergeCell ref="F228:F229"/>
    <mergeCell ref="G228:G229"/>
    <mergeCell ref="H228:H229"/>
    <mergeCell ref="AJ221:AJ222"/>
    <mergeCell ref="AK221:AK222"/>
    <mergeCell ref="AL221:AL222"/>
    <mergeCell ref="AA223:AA224"/>
    <mergeCell ref="AB223:AB224"/>
    <mergeCell ref="AJ223:AJ224"/>
    <mergeCell ref="AK223:AK224"/>
    <mergeCell ref="AL223:AL224"/>
    <mergeCell ref="AA218:AA220"/>
    <mergeCell ref="AB218:AB220"/>
    <mergeCell ref="AJ218:AJ220"/>
    <mergeCell ref="AK218:AK220"/>
    <mergeCell ref="AL218:AL220"/>
    <mergeCell ref="P221:P226"/>
    <mergeCell ref="Q221:Q226"/>
    <mergeCell ref="R221:R226"/>
    <mergeCell ref="AA221:AA222"/>
    <mergeCell ref="AB221:AB222"/>
    <mergeCell ref="AB214:AB215"/>
    <mergeCell ref="AJ214:AJ215"/>
    <mergeCell ref="AK214:AK215"/>
    <mergeCell ref="AL214:AL215"/>
    <mergeCell ref="C215:C226"/>
    <mergeCell ref="AA216:AA217"/>
    <mergeCell ref="AB216:AB217"/>
    <mergeCell ref="AJ216:AJ217"/>
    <mergeCell ref="AK216:AK217"/>
    <mergeCell ref="AL216:AL217"/>
    <mergeCell ref="D214:D226"/>
    <mergeCell ref="E214:E226"/>
    <mergeCell ref="F214:F226"/>
    <mergeCell ref="G214:G226"/>
    <mergeCell ref="H214:H226"/>
    <mergeCell ref="P214:P220"/>
    <mergeCell ref="Q212:Q213"/>
    <mergeCell ref="R212:R213"/>
    <mergeCell ref="T212:U213"/>
    <mergeCell ref="V212:W213"/>
    <mergeCell ref="AB212:AB213"/>
    <mergeCell ref="AP212:AQ212"/>
    <mergeCell ref="AN213:AN226"/>
    <mergeCell ref="Q214:Q220"/>
    <mergeCell ref="R214:R220"/>
    <mergeCell ref="AA214:AA215"/>
    <mergeCell ref="I212:J213"/>
    <mergeCell ref="K212:K213"/>
    <mergeCell ref="L212:L213"/>
    <mergeCell ref="M212:M213"/>
    <mergeCell ref="N212:N213"/>
    <mergeCell ref="P212:P213"/>
    <mergeCell ref="AA209:AA210"/>
    <mergeCell ref="AB209:AB210"/>
    <mergeCell ref="AJ209:AJ210"/>
    <mergeCell ref="AK209:AK210"/>
    <mergeCell ref="AL209:AL210"/>
    <mergeCell ref="D212:D213"/>
    <mergeCell ref="E212:E213"/>
    <mergeCell ref="F212:F213"/>
    <mergeCell ref="G212:G213"/>
    <mergeCell ref="H212:H213"/>
    <mergeCell ref="AJ205:AJ206"/>
    <mergeCell ref="AK205:AK206"/>
    <mergeCell ref="AL205:AL206"/>
    <mergeCell ref="AA207:AA208"/>
    <mergeCell ref="AB207:AB208"/>
    <mergeCell ref="AJ207:AJ208"/>
    <mergeCell ref="AK207:AK208"/>
    <mergeCell ref="AL207:AL208"/>
    <mergeCell ref="AA202:AA204"/>
    <mergeCell ref="AB202:AB204"/>
    <mergeCell ref="AJ202:AJ204"/>
    <mergeCell ref="AK202:AK204"/>
    <mergeCell ref="AL202:AL204"/>
    <mergeCell ref="P205:P210"/>
    <mergeCell ref="Q205:Q210"/>
    <mergeCell ref="R205:R210"/>
    <mergeCell ref="AA205:AA206"/>
    <mergeCell ref="AB205:AB206"/>
    <mergeCell ref="AB198:AB199"/>
    <mergeCell ref="AJ198:AJ199"/>
    <mergeCell ref="AK198:AK199"/>
    <mergeCell ref="AL198:AL199"/>
    <mergeCell ref="C199:C210"/>
    <mergeCell ref="AA200:AA201"/>
    <mergeCell ref="AB200:AB201"/>
    <mergeCell ref="AJ200:AJ201"/>
    <mergeCell ref="AK200:AK201"/>
    <mergeCell ref="AL200:AL201"/>
    <mergeCell ref="D198:D210"/>
    <mergeCell ref="E198:E210"/>
    <mergeCell ref="F198:F210"/>
    <mergeCell ref="G198:G210"/>
    <mergeCell ref="H198:H210"/>
    <mergeCell ref="P198:P204"/>
    <mergeCell ref="Q196:Q197"/>
    <mergeCell ref="R196:R197"/>
    <mergeCell ref="T196:U197"/>
    <mergeCell ref="V196:W197"/>
    <mergeCell ref="AB196:AB197"/>
    <mergeCell ref="AP196:AQ196"/>
    <mergeCell ref="AN197:AN210"/>
    <mergeCell ref="Q198:Q204"/>
    <mergeCell ref="R198:R204"/>
    <mergeCell ref="AA198:AA199"/>
    <mergeCell ref="I196:J197"/>
    <mergeCell ref="K196:K197"/>
    <mergeCell ref="L196:L197"/>
    <mergeCell ref="M196:M197"/>
    <mergeCell ref="N196:N197"/>
    <mergeCell ref="P196:P197"/>
    <mergeCell ref="AA193:AA194"/>
    <mergeCell ref="AB193:AB194"/>
    <mergeCell ref="AJ193:AJ194"/>
    <mergeCell ref="AK193:AK194"/>
    <mergeCell ref="AL193:AL194"/>
    <mergeCell ref="D196:D197"/>
    <mergeCell ref="E196:E197"/>
    <mergeCell ref="F196:F197"/>
    <mergeCell ref="G196:G197"/>
    <mergeCell ref="H196:H197"/>
    <mergeCell ref="AJ189:AJ190"/>
    <mergeCell ref="AK189:AK190"/>
    <mergeCell ref="AL189:AL190"/>
    <mergeCell ref="AA191:AA192"/>
    <mergeCell ref="AB191:AB192"/>
    <mergeCell ref="AJ191:AJ192"/>
    <mergeCell ref="AK191:AK192"/>
    <mergeCell ref="AL191:AL192"/>
    <mergeCell ref="AA186:AA188"/>
    <mergeCell ref="AB186:AB188"/>
    <mergeCell ref="AJ186:AJ188"/>
    <mergeCell ref="AK186:AK188"/>
    <mergeCell ref="AL186:AL188"/>
    <mergeCell ref="P189:P194"/>
    <mergeCell ref="Q189:Q194"/>
    <mergeCell ref="R189:R194"/>
    <mergeCell ref="AA189:AA190"/>
    <mergeCell ref="AB189:AB190"/>
    <mergeCell ref="AB182:AB183"/>
    <mergeCell ref="AJ182:AJ183"/>
    <mergeCell ref="AK182:AK183"/>
    <mergeCell ref="AL182:AL183"/>
    <mergeCell ref="C183:C194"/>
    <mergeCell ref="AA184:AA185"/>
    <mergeCell ref="AB184:AB185"/>
    <mergeCell ref="AJ184:AJ185"/>
    <mergeCell ref="AK184:AK185"/>
    <mergeCell ref="AL184:AL185"/>
    <mergeCell ref="D182:D194"/>
    <mergeCell ref="E182:E194"/>
    <mergeCell ref="F182:F194"/>
    <mergeCell ref="G182:G194"/>
    <mergeCell ref="H182:H194"/>
    <mergeCell ref="P182:P188"/>
    <mergeCell ref="Q180:Q181"/>
    <mergeCell ref="R180:R181"/>
    <mergeCell ref="T180:U181"/>
    <mergeCell ref="V180:W181"/>
    <mergeCell ref="AB180:AB181"/>
    <mergeCell ref="AP180:AQ180"/>
    <mergeCell ref="AN181:AN194"/>
    <mergeCell ref="Q182:Q188"/>
    <mergeCell ref="R182:R188"/>
    <mergeCell ref="AA182:AA183"/>
    <mergeCell ref="I180:J181"/>
    <mergeCell ref="K180:K181"/>
    <mergeCell ref="L180:L181"/>
    <mergeCell ref="M180:M181"/>
    <mergeCell ref="N180:N181"/>
    <mergeCell ref="P180:P181"/>
    <mergeCell ref="AA177:AA178"/>
    <mergeCell ref="AB177:AB178"/>
    <mergeCell ref="AJ177:AJ178"/>
    <mergeCell ref="AK177:AK178"/>
    <mergeCell ref="AL177:AL178"/>
    <mergeCell ref="D180:D181"/>
    <mergeCell ref="E180:E181"/>
    <mergeCell ref="F180:F181"/>
    <mergeCell ref="G180:G181"/>
    <mergeCell ref="H180:H181"/>
    <mergeCell ref="AJ173:AJ174"/>
    <mergeCell ref="AK173:AK174"/>
    <mergeCell ref="AL173:AL174"/>
    <mergeCell ref="AA175:AA176"/>
    <mergeCell ref="AB175:AB176"/>
    <mergeCell ref="AJ175:AJ176"/>
    <mergeCell ref="AK175:AK176"/>
    <mergeCell ref="AL175:AL176"/>
    <mergeCell ref="AA170:AA172"/>
    <mergeCell ref="AB170:AB172"/>
    <mergeCell ref="AJ170:AJ172"/>
    <mergeCell ref="AK170:AK172"/>
    <mergeCell ref="AL170:AL172"/>
    <mergeCell ref="P173:P178"/>
    <mergeCell ref="Q173:Q178"/>
    <mergeCell ref="R173:R178"/>
    <mergeCell ref="AA173:AA174"/>
    <mergeCell ref="AB173:AB174"/>
    <mergeCell ref="AB166:AB167"/>
    <mergeCell ref="AJ166:AJ167"/>
    <mergeCell ref="AK166:AK167"/>
    <mergeCell ref="AL166:AL167"/>
    <mergeCell ref="C167:C178"/>
    <mergeCell ref="AA168:AA169"/>
    <mergeCell ref="AB168:AB169"/>
    <mergeCell ref="AJ168:AJ169"/>
    <mergeCell ref="AK168:AK169"/>
    <mergeCell ref="AL168:AL169"/>
    <mergeCell ref="D166:D178"/>
    <mergeCell ref="E166:E178"/>
    <mergeCell ref="F166:F178"/>
    <mergeCell ref="G166:G178"/>
    <mergeCell ref="H166:H178"/>
    <mergeCell ref="P166:P172"/>
    <mergeCell ref="Q164:Q165"/>
    <mergeCell ref="R164:R165"/>
    <mergeCell ref="T164:U165"/>
    <mergeCell ref="V164:W165"/>
    <mergeCell ref="AB164:AB165"/>
    <mergeCell ref="AP164:AQ164"/>
    <mergeCell ref="AN165:AN178"/>
    <mergeCell ref="Q166:Q172"/>
    <mergeCell ref="R166:R172"/>
    <mergeCell ref="AA166:AA167"/>
    <mergeCell ref="I164:J165"/>
    <mergeCell ref="K164:K165"/>
    <mergeCell ref="L164:L165"/>
    <mergeCell ref="M164:M165"/>
    <mergeCell ref="N164:N165"/>
    <mergeCell ref="P164:P165"/>
    <mergeCell ref="AA161:AA162"/>
    <mergeCell ref="AB161:AB162"/>
    <mergeCell ref="AJ161:AJ162"/>
    <mergeCell ref="AK161:AK162"/>
    <mergeCell ref="AL161:AL162"/>
    <mergeCell ref="D164:D165"/>
    <mergeCell ref="E164:E165"/>
    <mergeCell ref="F164:F165"/>
    <mergeCell ref="G164:G165"/>
    <mergeCell ref="H164:H165"/>
    <mergeCell ref="AJ157:AJ158"/>
    <mergeCell ref="AK157:AK158"/>
    <mergeCell ref="AL157:AL158"/>
    <mergeCell ref="AA159:AA160"/>
    <mergeCell ref="AB159:AB160"/>
    <mergeCell ref="AJ159:AJ160"/>
    <mergeCell ref="AK159:AK160"/>
    <mergeCell ref="AL159:AL160"/>
    <mergeCell ref="AA154:AA156"/>
    <mergeCell ref="AB154:AB156"/>
    <mergeCell ref="AJ154:AJ156"/>
    <mergeCell ref="AK154:AK156"/>
    <mergeCell ref="AL154:AL156"/>
    <mergeCell ref="P157:P162"/>
    <mergeCell ref="Q157:Q162"/>
    <mergeCell ref="R157:R162"/>
    <mergeCell ref="AA157:AA158"/>
    <mergeCell ref="AB157:AB158"/>
    <mergeCell ref="AB150:AB151"/>
    <mergeCell ref="AJ150:AJ151"/>
    <mergeCell ref="AK150:AK151"/>
    <mergeCell ref="AL150:AL151"/>
    <mergeCell ref="C151:C162"/>
    <mergeCell ref="AA152:AA153"/>
    <mergeCell ref="AB152:AB153"/>
    <mergeCell ref="AJ152:AJ153"/>
    <mergeCell ref="AK152:AK153"/>
    <mergeCell ref="AL152:AL153"/>
    <mergeCell ref="D150:D162"/>
    <mergeCell ref="E150:E162"/>
    <mergeCell ref="F150:F162"/>
    <mergeCell ref="G150:G162"/>
    <mergeCell ref="H150:H162"/>
    <mergeCell ref="P150:P156"/>
    <mergeCell ref="Q148:Q149"/>
    <mergeCell ref="R148:R149"/>
    <mergeCell ref="T148:U149"/>
    <mergeCell ref="V148:W149"/>
    <mergeCell ref="AB148:AB149"/>
    <mergeCell ref="AP148:AQ148"/>
    <mergeCell ref="AN149:AN162"/>
    <mergeCell ref="Q150:Q156"/>
    <mergeCell ref="R150:R156"/>
    <mergeCell ref="AA150:AA151"/>
    <mergeCell ref="I148:J149"/>
    <mergeCell ref="K148:K149"/>
    <mergeCell ref="L148:L149"/>
    <mergeCell ref="M148:M149"/>
    <mergeCell ref="N148:N149"/>
    <mergeCell ref="P148:P149"/>
    <mergeCell ref="AA145:AA146"/>
    <mergeCell ref="AB145:AB146"/>
    <mergeCell ref="AJ145:AJ146"/>
    <mergeCell ref="AK145:AK146"/>
    <mergeCell ref="AL145:AL146"/>
    <mergeCell ref="D148:D149"/>
    <mergeCell ref="E148:E149"/>
    <mergeCell ref="F148:F149"/>
    <mergeCell ref="G148:G149"/>
    <mergeCell ref="H148:H149"/>
    <mergeCell ref="AJ141:AJ142"/>
    <mergeCell ref="AK141:AK142"/>
    <mergeCell ref="AL141:AL142"/>
    <mergeCell ref="AA143:AA144"/>
    <mergeCell ref="AB143:AB144"/>
    <mergeCell ref="AJ143:AJ144"/>
    <mergeCell ref="AK143:AK144"/>
    <mergeCell ref="AL143:AL144"/>
    <mergeCell ref="AA138:AA140"/>
    <mergeCell ref="AB138:AB140"/>
    <mergeCell ref="AJ138:AJ140"/>
    <mergeCell ref="AK138:AK140"/>
    <mergeCell ref="AL138:AL140"/>
    <mergeCell ref="P141:P146"/>
    <mergeCell ref="Q141:Q146"/>
    <mergeCell ref="R141:R146"/>
    <mergeCell ref="AA141:AA142"/>
    <mergeCell ref="AB141:AB142"/>
    <mergeCell ref="AB134:AB135"/>
    <mergeCell ref="AJ134:AJ135"/>
    <mergeCell ref="AK134:AK135"/>
    <mergeCell ref="AL134:AL135"/>
    <mergeCell ref="C135:C146"/>
    <mergeCell ref="AA136:AA137"/>
    <mergeCell ref="AB136:AB137"/>
    <mergeCell ref="AJ136:AJ137"/>
    <mergeCell ref="AK136:AK137"/>
    <mergeCell ref="AL136:AL137"/>
    <mergeCell ref="D134:D146"/>
    <mergeCell ref="E134:E146"/>
    <mergeCell ref="F134:F146"/>
    <mergeCell ref="G134:G146"/>
    <mergeCell ref="H134:H146"/>
    <mergeCell ref="P134:P140"/>
    <mergeCell ref="Q132:Q133"/>
    <mergeCell ref="R132:R133"/>
    <mergeCell ref="T132:U133"/>
    <mergeCell ref="V132:W133"/>
    <mergeCell ref="AB132:AB133"/>
    <mergeCell ref="AP132:AQ132"/>
    <mergeCell ref="AN133:AN146"/>
    <mergeCell ref="Q134:Q140"/>
    <mergeCell ref="R134:R140"/>
    <mergeCell ref="AA134:AA135"/>
    <mergeCell ref="I132:J133"/>
    <mergeCell ref="K132:K133"/>
    <mergeCell ref="L132:L133"/>
    <mergeCell ref="M132:M133"/>
    <mergeCell ref="N132:N133"/>
    <mergeCell ref="P132:P133"/>
    <mergeCell ref="AA129:AA130"/>
    <mergeCell ref="AB129:AB130"/>
    <mergeCell ref="AJ129:AJ130"/>
    <mergeCell ref="AK129:AK130"/>
    <mergeCell ref="AL129:AL130"/>
    <mergeCell ref="D132:D133"/>
    <mergeCell ref="E132:E133"/>
    <mergeCell ref="F132:F133"/>
    <mergeCell ref="G132:G133"/>
    <mergeCell ref="H132:H133"/>
    <mergeCell ref="AJ125:AJ126"/>
    <mergeCell ref="AK125:AK126"/>
    <mergeCell ref="AL125:AL126"/>
    <mergeCell ref="AA127:AA128"/>
    <mergeCell ref="AB127:AB128"/>
    <mergeCell ref="AJ127:AJ128"/>
    <mergeCell ref="AK127:AK128"/>
    <mergeCell ref="AL127:AL128"/>
    <mergeCell ref="AA122:AA124"/>
    <mergeCell ref="AB122:AB124"/>
    <mergeCell ref="AJ122:AJ124"/>
    <mergeCell ref="AK122:AK124"/>
    <mergeCell ref="AL122:AL124"/>
    <mergeCell ref="P125:P130"/>
    <mergeCell ref="Q125:Q130"/>
    <mergeCell ref="R125:R130"/>
    <mergeCell ref="AA125:AA126"/>
    <mergeCell ref="AB125:AB126"/>
    <mergeCell ref="AB118:AB119"/>
    <mergeCell ref="AJ118:AJ119"/>
    <mergeCell ref="AK118:AK119"/>
    <mergeCell ref="AL118:AL119"/>
    <mergeCell ref="C119:C130"/>
    <mergeCell ref="AA120:AA121"/>
    <mergeCell ref="AB120:AB121"/>
    <mergeCell ref="AJ120:AJ121"/>
    <mergeCell ref="AK120:AK121"/>
    <mergeCell ref="AL120:AL121"/>
    <mergeCell ref="D118:D130"/>
    <mergeCell ref="E118:E130"/>
    <mergeCell ref="F118:F130"/>
    <mergeCell ref="G118:G130"/>
    <mergeCell ref="H118:H130"/>
    <mergeCell ref="P118:P124"/>
    <mergeCell ref="Q116:Q117"/>
    <mergeCell ref="R116:R117"/>
    <mergeCell ref="T116:U117"/>
    <mergeCell ref="V116:W117"/>
    <mergeCell ref="AB116:AB117"/>
    <mergeCell ref="AP116:AQ116"/>
    <mergeCell ref="AN117:AN130"/>
    <mergeCell ref="Q118:Q124"/>
    <mergeCell ref="R118:R124"/>
    <mergeCell ref="AA118:AA119"/>
    <mergeCell ref="I116:J117"/>
    <mergeCell ref="K116:K117"/>
    <mergeCell ref="L116:L117"/>
    <mergeCell ref="M116:M117"/>
    <mergeCell ref="N116:N117"/>
    <mergeCell ref="P116:P117"/>
    <mergeCell ref="AA113:AA114"/>
    <mergeCell ref="AB113:AB114"/>
    <mergeCell ref="AJ113:AJ114"/>
    <mergeCell ref="AK113:AK114"/>
    <mergeCell ref="AL113:AL114"/>
    <mergeCell ref="D116:D117"/>
    <mergeCell ref="E116:E117"/>
    <mergeCell ref="F116:F117"/>
    <mergeCell ref="G116:G117"/>
    <mergeCell ref="H116:H117"/>
    <mergeCell ref="AJ109:AJ110"/>
    <mergeCell ref="AK109:AK110"/>
    <mergeCell ref="AL109:AL110"/>
    <mergeCell ref="AA111:AA112"/>
    <mergeCell ref="AB111:AB112"/>
    <mergeCell ref="AJ111:AJ112"/>
    <mergeCell ref="AK111:AK112"/>
    <mergeCell ref="AL111:AL112"/>
    <mergeCell ref="AA106:AA108"/>
    <mergeCell ref="AB106:AB108"/>
    <mergeCell ref="AJ106:AJ108"/>
    <mergeCell ref="AK106:AK108"/>
    <mergeCell ref="AL106:AL108"/>
    <mergeCell ref="P109:P114"/>
    <mergeCell ref="Q109:Q114"/>
    <mergeCell ref="R109:R114"/>
    <mergeCell ref="AA109:AA110"/>
    <mergeCell ref="AB109:AB110"/>
    <mergeCell ref="AB102:AB103"/>
    <mergeCell ref="AJ102:AJ103"/>
    <mergeCell ref="AK102:AK103"/>
    <mergeCell ref="AL102:AL103"/>
    <mergeCell ref="C103:C114"/>
    <mergeCell ref="AA104:AA105"/>
    <mergeCell ref="AB104:AB105"/>
    <mergeCell ref="AJ104:AJ105"/>
    <mergeCell ref="AK104:AK105"/>
    <mergeCell ref="AL104:AL105"/>
    <mergeCell ref="D102:D114"/>
    <mergeCell ref="E102:E114"/>
    <mergeCell ref="F102:F114"/>
    <mergeCell ref="G102:G114"/>
    <mergeCell ref="H102:H114"/>
    <mergeCell ref="P102:P108"/>
    <mergeCell ref="Q100:Q101"/>
    <mergeCell ref="R100:R101"/>
    <mergeCell ref="T100:U101"/>
    <mergeCell ref="V100:W101"/>
    <mergeCell ref="AB100:AB101"/>
    <mergeCell ref="AP100:AQ100"/>
    <mergeCell ref="AN101:AN114"/>
    <mergeCell ref="Q102:Q108"/>
    <mergeCell ref="R102:R108"/>
    <mergeCell ref="AA102:AA103"/>
    <mergeCell ref="I100:J101"/>
    <mergeCell ref="K100:K101"/>
    <mergeCell ref="L100:L101"/>
    <mergeCell ref="M100:M101"/>
    <mergeCell ref="N100:N101"/>
    <mergeCell ref="P100:P101"/>
    <mergeCell ref="AA97:AA98"/>
    <mergeCell ref="AB97:AB98"/>
    <mergeCell ref="AJ97:AJ98"/>
    <mergeCell ref="AK97:AK98"/>
    <mergeCell ref="AL97:AL98"/>
    <mergeCell ref="D100:D101"/>
    <mergeCell ref="E100:E101"/>
    <mergeCell ref="F100:F101"/>
    <mergeCell ref="G100:G101"/>
    <mergeCell ref="H100:H101"/>
    <mergeCell ref="AJ93:AJ94"/>
    <mergeCell ref="AK93:AK94"/>
    <mergeCell ref="AL93:AL94"/>
    <mergeCell ref="AA95:AA96"/>
    <mergeCell ref="AB95:AB96"/>
    <mergeCell ref="AJ95:AJ96"/>
    <mergeCell ref="AK95:AK96"/>
    <mergeCell ref="AL95:AL96"/>
    <mergeCell ref="AA90:AA92"/>
    <mergeCell ref="AB90:AB92"/>
    <mergeCell ref="AJ90:AJ92"/>
    <mergeCell ref="AK90:AK92"/>
    <mergeCell ref="AL90:AL92"/>
    <mergeCell ref="P93:P98"/>
    <mergeCell ref="Q93:Q98"/>
    <mergeCell ref="R93:R98"/>
    <mergeCell ref="AA93:AA94"/>
    <mergeCell ref="AB93:AB94"/>
    <mergeCell ref="AB86:AB87"/>
    <mergeCell ref="AJ86:AJ87"/>
    <mergeCell ref="AK86:AK87"/>
    <mergeCell ref="AL86:AL87"/>
    <mergeCell ref="C87:C98"/>
    <mergeCell ref="AA88:AA89"/>
    <mergeCell ref="AB88:AB89"/>
    <mergeCell ref="AJ88:AJ89"/>
    <mergeCell ref="AK88:AK89"/>
    <mergeCell ref="AL88:AL89"/>
    <mergeCell ref="D86:D98"/>
    <mergeCell ref="E86:E98"/>
    <mergeCell ref="F86:F98"/>
    <mergeCell ref="G86:G98"/>
    <mergeCell ref="H86:H98"/>
    <mergeCell ref="P86:P92"/>
    <mergeCell ref="Q84:Q85"/>
    <mergeCell ref="R84:R85"/>
    <mergeCell ref="T84:U85"/>
    <mergeCell ref="V84:W85"/>
    <mergeCell ref="AB84:AB85"/>
    <mergeCell ref="AP84:AQ84"/>
    <mergeCell ref="AN85:AN98"/>
    <mergeCell ref="Q86:Q92"/>
    <mergeCell ref="R86:R92"/>
    <mergeCell ref="AA86:AA87"/>
    <mergeCell ref="I84:J85"/>
    <mergeCell ref="K84:K85"/>
    <mergeCell ref="L84:L85"/>
    <mergeCell ref="M84:M85"/>
    <mergeCell ref="N84:N85"/>
    <mergeCell ref="P84:P85"/>
    <mergeCell ref="AA81:AA82"/>
    <mergeCell ref="AB81:AB82"/>
    <mergeCell ref="AJ81:AJ82"/>
    <mergeCell ref="AK81:AK82"/>
    <mergeCell ref="AL81:AL82"/>
    <mergeCell ref="D84:D85"/>
    <mergeCell ref="E84:E85"/>
    <mergeCell ref="F84:F85"/>
    <mergeCell ref="G84:G85"/>
    <mergeCell ref="H84:H85"/>
    <mergeCell ref="AJ77:AJ78"/>
    <mergeCell ref="AK77:AK78"/>
    <mergeCell ref="AL77:AL78"/>
    <mergeCell ref="AA79:AA80"/>
    <mergeCell ref="AB79:AB80"/>
    <mergeCell ref="AJ79:AJ80"/>
    <mergeCell ref="AK79:AK80"/>
    <mergeCell ref="AL79:AL80"/>
    <mergeCell ref="AA74:AA76"/>
    <mergeCell ref="AB74:AB76"/>
    <mergeCell ref="AJ74:AJ76"/>
    <mergeCell ref="AK74:AK76"/>
    <mergeCell ref="AL74:AL76"/>
    <mergeCell ref="P77:P82"/>
    <mergeCell ref="Q77:Q82"/>
    <mergeCell ref="R77:R82"/>
    <mergeCell ref="AA77:AA78"/>
    <mergeCell ref="AB77:AB78"/>
    <mergeCell ref="AB70:AB71"/>
    <mergeCell ref="AJ70:AJ71"/>
    <mergeCell ref="AK70:AK71"/>
    <mergeCell ref="AL70:AL71"/>
    <mergeCell ref="C71:C82"/>
    <mergeCell ref="AA72:AA73"/>
    <mergeCell ref="AB72:AB73"/>
    <mergeCell ref="AJ72:AJ73"/>
    <mergeCell ref="AK72:AK73"/>
    <mergeCell ref="AL72:AL73"/>
    <mergeCell ref="D70:D82"/>
    <mergeCell ref="E70:E82"/>
    <mergeCell ref="F70:F82"/>
    <mergeCell ref="G70:G82"/>
    <mergeCell ref="H70:H82"/>
    <mergeCell ref="P70:P76"/>
    <mergeCell ref="Q68:Q69"/>
    <mergeCell ref="R68:R69"/>
    <mergeCell ref="T68:U69"/>
    <mergeCell ref="V68:W69"/>
    <mergeCell ref="AB68:AB69"/>
    <mergeCell ref="AP68:AQ68"/>
    <mergeCell ref="AN69:AN82"/>
    <mergeCell ref="Q70:Q76"/>
    <mergeCell ref="R70:R76"/>
    <mergeCell ref="AA70:AA71"/>
    <mergeCell ref="I68:J69"/>
    <mergeCell ref="K68:K69"/>
    <mergeCell ref="L68:L69"/>
    <mergeCell ref="M68:M69"/>
    <mergeCell ref="N68:N69"/>
    <mergeCell ref="P68:P69"/>
    <mergeCell ref="AA65:AA66"/>
    <mergeCell ref="AB65:AB66"/>
    <mergeCell ref="AJ65:AJ66"/>
    <mergeCell ref="AK65:AK66"/>
    <mergeCell ref="AL65:AL66"/>
    <mergeCell ref="D68:D69"/>
    <mergeCell ref="E68:E69"/>
    <mergeCell ref="F68:F69"/>
    <mergeCell ref="G68:G69"/>
    <mergeCell ref="H68:H69"/>
    <mergeCell ref="AJ61:AJ62"/>
    <mergeCell ref="AK61:AK62"/>
    <mergeCell ref="AL61:AL62"/>
    <mergeCell ref="AA63:AA64"/>
    <mergeCell ref="AB63:AB64"/>
    <mergeCell ref="AJ63:AJ64"/>
    <mergeCell ref="AK63:AK64"/>
    <mergeCell ref="AL63:AL64"/>
    <mergeCell ref="AA58:AA60"/>
    <mergeCell ref="AB58:AB60"/>
    <mergeCell ref="AJ58:AJ60"/>
    <mergeCell ref="AK58:AK60"/>
    <mergeCell ref="AL58:AL60"/>
    <mergeCell ref="P61:P66"/>
    <mergeCell ref="Q61:Q66"/>
    <mergeCell ref="R61:R66"/>
    <mergeCell ref="AA61:AA62"/>
    <mergeCell ref="AB61:AB62"/>
    <mergeCell ref="AB54:AB55"/>
    <mergeCell ref="AJ54:AJ55"/>
    <mergeCell ref="AK54:AK55"/>
    <mergeCell ref="AL54:AL55"/>
    <mergeCell ref="C55:C66"/>
    <mergeCell ref="AA56:AA57"/>
    <mergeCell ref="AB56:AB57"/>
    <mergeCell ref="AJ56:AJ57"/>
    <mergeCell ref="AK56:AK57"/>
    <mergeCell ref="AL56:AL57"/>
    <mergeCell ref="D54:D66"/>
    <mergeCell ref="E54:E66"/>
    <mergeCell ref="F54:F66"/>
    <mergeCell ref="G54:G66"/>
    <mergeCell ref="H54:H66"/>
    <mergeCell ref="P54:P60"/>
    <mergeCell ref="Q52:Q53"/>
    <mergeCell ref="R52:R53"/>
    <mergeCell ref="T52:U53"/>
    <mergeCell ref="V52:W53"/>
    <mergeCell ref="AB52:AB53"/>
    <mergeCell ref="AP52:AQ52"/>
    <mergeCell ref="AN53:AN66"/>
    <mergeCell ref="Q54:Q60"/>
    <mergeCell ref="R54:R60"/>
    <mergeCell ref="AA54:AA55"/>
    <mergeCell ref="I52:J53"/>
    <mergeCell ref="K52:K53"/>
    <mergeCell ref="L52:L53"/>
    <mergeCell ref="M52:M53"/>
    <mergeCell ref="N52:N53"/>
    <mergeCell ref="P52:P53"/>
    <mergeCell ref="AA49:AA50"/>
    <mergeCell ref="AB49:AB50"/>
    <mergeCell ref="AJ49:AJ50"/>
    <mergeCell ref="AK49:AK50"/>
    <mergeCell ref="AL49:AL50"/>
    <mergeCell ref="D52:D53"/>
    <mergeCell ref="E52:E53"/>
    <mergeCell ref="F52:F53"/>
    <mergeCell ref="G52:G53"/>
    <mergeCell ref="H52:H53"/>
    <mergeCell ref="Q45:Q50"/>
    <mergeCell ref="R45:R50"/>
    <mergeCell ref="AA45:AA46"/>
    <mergeCell ref="AB45:AB46"/>
    <mergeCell ref="AJ45:AJ46"/>
    <mergeCell ref="AK45:AK46"/>
    <mergeCell ref="AA47:AA48"/>
    <mergeCell ref="AB47:AB48"/>
    <mergeCell ref="AJ47:AJ48"/>
    <mergeCell ref="AK47:AK48"/>
    <mergeCell ref="C39:C50"/>
    <mergeCell ref="AA40:AA41"/>
    <mergeCell ref="AB40:AB41"/>
    <mergeCell ref="AJ40:AJ41"/>
    <mergeCell ref="AK40:AK41"/>
    <mergeCell ref="AL40:AL41"/>
    <mergeCell ref="AA42:AA44"/>
    <mergeCell ref="AB42:AB44"/>
    <mergeCell ref="AJ42:AJ44"/>
    <mergeCell ref="AK42:AK44"/>
    <mergeCell ref="Q38:Q44"/>
    <mergeCell ref="R38:R44"/>
    <mergeCell ref="AA38:AA39"/>
    <mergeCell ref="AB38:AB39"/>
    <mergeCell ref="AJ38:AJ39"/>
    <mergeCell ref="AK38:AK39"/>
    <mergeCell ref="D38:D50"/>
    <mergeCell ref="E38:E50"/>
    <mergeCell ref="F38:F50"/>
    <mergeCell ref="G38:G50"/>
    <mergeCell ref="H38:H50"/>
    <mergeCell ref="P38:P44"/>
    <mergeCell ref="P45:P50"/>
    <mergeCell ref="R36:R37"/>
    <mergeCell ref="T36:U37"/>
    <mergeCell ref="V36:W37"/>
    <mergeCell ref="AB36:AB37"/>
    <mergeCell ref="AP36:AQ36"/>
    <mergeCell ref="AN37:AN50"/>
    <mergeCell ref="AL38:AL39"/>
    <mergeCell ref="AL42:AL44"/>
    <mergeCell ref="AL45:AL46"/>
    <mergeCell ref="AL47:AL48"/>
    <mergeCell ref="K36:K37"/>
    <mergeCell ref="L36:L37"/>
    <mergeCell ref="M36:M37"/>
    <mergeCell ref="N36:N37"/>
    <mergeCell ref="P36:P37"/>
    <mergeCell ref="Q36:Q37"/>
    <mergeCell ref="D36:D37"/>
    <mergeCell ref="E36:E37"/>
    <mergeCell ref="F36:F37"/>
    <mergeCell ref="G36:G37"/>
    <mergeCell ref="H36:H37"/>
    <mergeCell ref="I36:J37"/>
    <mergeCell ref="AJ31:AJ32"/>
    <mergeCell ref="AK31:AK32"/>
    <mergeCell ref="AL31:AL32"/>
    <mergeCell ref="AA33:AA34"/>
    <mergeCell ref="AB33:AB34"/>
    <mergeCell ref="AJ33:AJ34"/>
    <mergeCell ref="AK33:AK34"/>
    <mergeCell ref="AL33:AL34"/>
    <mergeCell ref="AK26:AK28"/>
    <mergeCell ref="AL26:AL28"/>
    <mergeCell ref="P29:P34"/>
    <mergeCell ref="AA29:AA30"/>
    <mergeCell ref="AB29:AB30"/>
    <mergeCell ref="AJ29:AJ30"/>
    <mergeCell ref="AK29:AK30"/>
    <mergeCell ref="AL29:AL30"/>
    <mergeCell ref="AA31:AA32"/>
    <mergeCell ref="AB31:AB32"/>
    <mergeCell ref="AL22:AL23"/>
    <mergeCell ref="C23:C34"/>
    <mergeCell ref="AA24:AA25"/>
    <mergeCell ref="AB24:AB25"/>
    <mergeCell ref="AJ24:AJ25"/>
    <mergeCell ref="AK24:AK25"/>
    <mergeCell ref="AL24:AL25"/>
    <mergeCell ref="AA26:AA28"/>
    <mergeCell ref="AB26:AB28"/>
    <mergeCell ref="AJ26:AJ28"/>
    <mergeCell ref="D22:D34"/>
    <mergeCell ref="E22:E34"/>
    <mergeCell ref="F22:F34"/>
    <mergeCell ref="G22:G34"/>
    <mergeCell ref="H22:H34"/>
    <mergeCell ref="P22:P28"/>
    <mergeCell ref="R20:R21"/>
    <mergeCell ref="T20:U21"/>
    <mergeCell ref="V20:W21"/>
    <mergeCell ref="AB20:AB21"/>
    <mergeCell ref="AP20:AQ20"/>
    <mergeCell ref="AN21:AN34"/>
    <mergeCell ref="AA22:AA23"/>
    <mergeCell ref="AB22:AB23"/>
    <mergeCell ref="AJ22:AJ23"/>
    <mergeCell ref="AK22:AK23"/>
    <mergeCell ref="K20:K21"/>
    <mergeCell ref="L20:L21"/>
    <mergeCell ref="M20:M21"/>
    <mergeCell ref="N20:N21"/>
    <mergeCell ref="P20:P21"/>
    <mergeCell ref="Q20:Q21"/>
    <mergeCell ref="D20:D21"/>
    <mergeCell ref="E20:E21"/>
    <mergeCell ref="F20:F21"/>
    <mergeCell ref="G20:G21"/>
    <mergeCell ref="H20:H21"/>
    <mergeCell ref="I20:J21"/>
    <mergeCell ref="AB15:AB16"/>
    <mergeCell ref="AJ15:AJ16"/>
    <mergeCell ref="AK15:AK16"/>
    <mergeCell ref="AL15:AL16"/>
    <mergeCell ref="AA17:AA18"/>
    <mergeCell ref="AB17:AB18"/>
    <mergeCell ref="AJ17:AJ18"/>
    <mergeCell ref="AK17:AK18"/>
    <mergeCell ref="AL17:AL18"/>
    <mergeCell ref="AS9:AS11"/>
    <mergeCell ref="AA10:AA12"/>
    <mergeCell ref="AB10:AB12"/>
    <mergeCell ref="AJ10:AJ12"/>
    <mergeCell ref="AK10:AK12"/>
    <mergeCell ref="AL10:AL12"/>
    <mergeCell ref="AS12:AS14"/>
    <mergeCell ref="AA13:AA14"/>
    <mergeCell ref="AB13:AB14"/>
    <mergeCell ref="AJ13:AJ14"/>
    <mergeCell ref="C7:C18"/>
    <mergeCell ref="AA8:AA9"/>
    <mergeCell ref="AB8:AB9"/>
    <mergeCell ref="AJ8:AJ9"/>
    <mergeCell ref="AK8:AK9"/>
    <mergeCell ref="AL8:AL9"/>
    <mergeCell ref="P13:P18"/>
    <mergeCell ref="AK13:AK14"/>
    <mergeCell ref="AL13:AL14"/>
    <mergeCell ref="AA15:AA16"/>
    <mergeCell ref="AA6:AA7"/>
    <mergeCell ref="AB6:AB7"/>
    <mergeCell ref="AJ6:AJ7"/>
    <mergeCell ref="AK6:AK7"/>
    <mergeCell ref="AL6:AL7"/>
    <mergeCell ref="AS6:AS8"/>
    <mergeCell ref="AB4:AB5"/>
    <mergeCell ref="AP4:AQ4"/>
    <mergeCell ref="AS4:AU4"/>
    <mergeCell ref="AN5:AN18"/>
    <mergeCell ref="D6:D18"/>
    <mergeCell ref="E6:E18"/>
    <mergeCell ref="F6:F18"/>
    <mergeCell ref="G6:G18"/>
    <mergeCell ref="H6:H18"/>
    <mergeCell ref="P6:P12"/>
    <mergeCell ref="N4:N5"/>
    <mergeCell ref="P4:P5"/>
    <mergeCell ref="Q4:Q5"/>
    <mergeCell ref="R4:R5"/>
    <mergeCell ref="T4:U5"/>
    <mergeCell ref="V4:W5"/>
    <mergeCell ref="BF2:BF5"/>
    <mergeCell ref="D4:D5"/>
    <mergeCell ref="E4:E5"/>
    <mergeCell ref="F4:F5"/>
    <mergeCell ref="G4:G5"/>
    <mergeCell ref="H4:H5"/>
    <mergeCell ref="I4:J5"/>
    <mergeCell ref="K4:K5"/>
    <mergeCell ref="L4:L5"/>
    <mergeCell ref="M4:M5"/>
    <mergeCell ref="AZ2:AZ5"/>
    <mergeCell ref="BA2:BA5"/>
    <mergeCell ref="BB2:BB5"/>
    <mergeCell ref="BC2:BC5"/>
    <mergeCell ref="BD2:BD5"/>
    <mergeCell ref="BE2:BE5"/>
  </mergeCells>
  <dataValidations count="4">
    <dataValidation type="whole" operator="equal" allowBlank="1" showInputMessage="1" showErrorMessage="1" errorTitle="Número no válido" error="Solo puede ingresar el valor 1" promptTitle="Habilitar contador" prompt="Ingrese el valor 1 (uno) para contabilizar este proceso" sqref="B6 B390 B374 B358 B342 B326 B310 B294 B278 B262 B246 B230 B214 B198 B182 B166 B150 B134 B118 B102 B86 B70 B54 B38 B22" xr:uid="{C5DD14BA-9933-4CB1-8023-6A6E7D8D2096}">
      <formula1>1</formula1>
    </dataValidation>
    <dataValidation type="whole" operator="equal" allowBlank="1" showInputMessage="1" showErrorMessage="1" errorTitle="Número no válido" error="Solo puede introducir el valor 1" promptTitle="1" prompt="Introduzca el valor 1" sqref="Z198:Z210 Z358:Z370 Z6:Z18 Z390:Z402 Z118:Z130 Z54:Z66 Z38:Z50 Z86:Z98 Z102:Z114 Z70:Z82 Z134:Z146 Z150:Z162 Z166:Z178 Z214:Z226 Z230:Z242 Z246:Z258 Z262:Z274 Z278:Z290 Z294:Z306 Z310:Z322 Z326:Z338 Z342:Z354 Z374:Z386 Z182:Z194 Z211:AA211 Z22:Z34" xr:uid="{907BD2AB-9B48-4CEB-857E-A8098D765D0B}">
      <formula1>1</formula1>
    </dataValidation>
    <dataValidation allowBlank="1" showInputMessage="1" showErrorMessage="1" sqref="AA5 AA21 AA37 AA373 AA53 AA69 AA85 AA101 AA117 AA133 AA149 AA165 AA181 AA197 AA213 AA229 AA245 AA261 AA277 AA293 AA309 AA325 AA341 AA357 AA389" xr:uid="{2B0E3196-3019-4833-A8AD-0F8BB3ABF7A5}"/>
    <dataValidation type="whole" operator="equal" allowBlank="1" showInputMessage="1" showErrorMessage="1" errorTitle="Número no válido" error="Solo puede ingresar el valor 1" promptTitle="Si" prompt="Ingrese el valor 1 para indicar que el factor está presente." sqref="AF6:AF18 AI6:AI18 AF374:AF386 AI390:AI402 AF86:AF98 AI118:AI130 AI374:AI386 AF22:AF34 AF38:AF50 AI38:AI50 AF54:AF66 AI54:AI66 AI86:AI98 AF70:AF82 AF102:AF114 AI102:AI114 AF390:AF402 AI70:AI82 AF134:AF146 AI134:AI146 AF150:AF162 AI150:AI162 AF166:AF178 AI166:AI178 AF198:AF211 AI182:AI194 AF214:AF226 AI214:AI226 AF230:AF242 AI230:AI242 AF246:AF258 AI246:AI258 AF262:AF274 AI262:AI274 AF278:AF290 AI278:AI290 AF294:AF306 AI294:AI306 AF310:AF322 AI310:AI322 AF326:AF338 AI326:AI338 AF342:AF354 AI342:AI354 AF358:AF370 AI358:AI370 AF182:AF194 AI198:AI211 AF118:AF130 AI22:AI34" xr:uid="{B8A8D10E-8EA8-4795-A2B0-31DFF27481F3}">
      <formula1>1</formula1>
    </dataValidation>
  </dataValidation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I71"/>
  <sheetViews>
    <sheetView zoomScale="90" zoomScaleNormal="90" workbookViewId="0"/>
  </sheetViews>
  <sheetFormatPr baseColWidth="10" defaultColWidth="11.09765625" defaultRowHeight="22.15" customHeight="1" x14ac:dyDescent="0.2"/>
  <cols>
    <col min="1" max="1" width="2.69921875" style="269" customWidth="1"/>
    <col min="2" max="2" width="20.69921875" style="269" customWidth="1"/>
    <col min="3" max="3" width="1.69921875" style="269" customWidth="1"/>
    <col min="4" max="4" width="2.69921875" style="269" customWidth="1"/>
    <col min="5" max="5" width="20.69921875" style="269" customWidth="1"/>
    <col min="6" max="6" width="2.69921875" style="270" customWidth="1"/>
    <col min="7" max="7" width="48.19921875" style="269" customWidth="1"/>
    <col min="8" max="8" width="2.69921875" style="270" customWidth="1"/>
    <col min="9" max="9" width="2.69921875" style="269" customWidth="1"/>
    <col min="10" max="10" width="20.69921875" style="269" customWidth="1"/>
    <col min="11" max="11" width="1.69921875" style="269" customWidth="1"/>
    <col min="12" max="12" width="2.69921875" style="269" customWidth="1"/>
    <col min="13" max="13" width="20.69921875" style="269" customWidth="1"/>
    <col min="14" max="14" width="1.69921875" style="269" customWidth="1"/>
    <col min="15" max="15" width="5.3984375" style="269" customWidth="1"/>
    <col min="16" max="16" width="43.59765625" style="269" customWidth="1"/>
    <col min="17" max="17" width="10.19921875" style="270" customWidth="1"/>
    <col min="18" max="18" width="10.19921875" style="269" customWidth="1"/>
    <col min="19" max="19" width="3.19921875" style="269" customWidth="1"/>
    <col min="20" max="20" width="71.3984375" style="269" customWidth="1"/>
    <col min="21" max="22" width="4.69921875" style="269" customWidth="1"/>
    <col min="23" max="295" width="11.09765625" style="269"/>
    <col min="296" max="16384" width="11.09765625" style="268"/>
  </cols>
  <sheetData>
    <row r="1" spans="1:22" ht="22.15" customHeight="1" thickBot="1" x14ac:dyDescent="0.25"/>
    <row r="2" spans="1:22" ht="22.15" customHeight="1" x14ac:dyDescent="0.2">
      <c r="A2" s="378" t="s">
        <v>14</v>
      </c>
      <c r="B2" s="379"/>
      <c r="D2" s="378" t="s">
        <v>14</v>
      </c>
      <c r="E2" s="379"/>
      <c r="I2" s="378" t="s">
        <v>13</v>
      </c>
      <c r="J2" s="379"/>
      <c r="L2" s="378" t="s">
        <v>13</v>
      </c>
      <c r="M2" s="379"/>
      <c r="P2" s="271" t="s">
        <v>198</v>
      </c>
      <c r="Q2" s="272" t="s">
        <v>189</v>
      </c>
      <c r="R2" s="272" t="s">
        <v>190</v>
      </c>
      <c r="S2" s="273"/>
      <c r="T2" s="273"/>
    </row>
    <row r="3" spans="1:22" ht="22.15" customHeight="1" thickBot="1" x14ac:dyDescent="0.25">
      <c r="A3" s="380"/>
      <c r="B3" s="381"/>
      <c r="D3" s="380"/>
      <c r="E3" s="381"/>
      <c r="I3" s="380"/>
      <c r="J3" s="381"/>
      <c r="L3" s="380"/>
      <c r="M3" s="381"/>
      <c r="P3" s="274" t="s">
        <v>191</v>
      </c>
      <c r="Q3" s="275">
        <v>1022</v>
      </c>
      <c r="R3" s="286">
        <f>Q3*1/$Q$7</f>
        <v>0.6675375571521881</v>
      </c>
      <c r="S3" s="273"/>
      <c r="T3" s="276"/>
    </row>
    <row r="4" spans="1:22" ht="22.15" customHeight="1" x14ac:dyDescent="0.2">
      <c r="A4" s="287">
        <v>1</v>
      </c>
      <c r="B4" s="288"/>
      <c r="D4" s="277">
        <v>1</v>
      </c>
      <c r="E4" s="145"/>
      <c r="G4" s="288"/>
      <c r="I4" s="277">
        <v>1</v>
      </c>
      <c r="J4" s="145"/>
      <c r="L4" s="289">
        <v>1</v>
      </c>
      <c r="M4" s="298"/>
      <c r="P4" s="278" t="s">
        <v>192</v>
      </c>
      <c r="Q4" s="275">
        <v>96</v>
      </c>
      <c r="R4" s="286">
        <f>Q4*1/$Q$7</f>
        <v>6.2704114957544091E-2</v>
      </c>
      <c r="S4" s="273"/>
      <c r="T4" s="276"/>
      <c r="U4" s="279"/>
      <c r="V4" s="279"/>
    </row>
    <row r="5" spans="1:22" ht="22.15" customHeight="1" x14ac:dyDescent="0.2">
      <c r="A5" s="290">
        <v>2</v>
      </c>
      <c r="B5" s="291"/>
      <c r="D5" s="106">
        <v>2</v>
      </c>
      <c r="E5" s="146"/>
      <c r="G5" s="291"/>
      <c r="I5" s="106">
        <v>2</v>
      </c>
      <c r="J5" s="146"/>
      <c r="L5" s="100">
        <v>2</v>
      </c>
      <c r="M5" s="299"/>
      <c r="P5" s="278" t="s">
        <v>196</v>
      </c>
      <c r="Q5" s="275">
        <v>106</v>
      </c>
      <c r="R5" s="286">
        <f>Q5*1/$Q$7</f>
        <v>6.9235793598954931E-2</v>
      </c>
      <c r="S5" s="273"/>
      <c r="T5" s="280"/>
      <c r="U5" s="273"/>
      <c r="V5" s="279"/>
    </row>
    <row r="6" spans="1:22" ht="22.15" customHeight="1" x14ac:dyDescent="0.2">
      <c r="A6" s="290">
        <v>3</v>
      </c>
      <c r="B6" s="291"/>
      <c r="D6" s="106">
        <v>3</v>
      </c>
      <c r="E6" s="146"/>
      <c r="G6" s="291"/>
      <c r="I6" s="106">
        <v>3</v>
      </c>
      <c r="J6" s="146"/>
      <c r="L6" s="100">
        <v>3</v>
      </c>
      <c r="M6" s="299"/>
      <c r="P6" s="278" t="s">
        <v>197</v>
      </c>
      <c r="Q6" s="275">
        <v>307</v>
      </c>
      <c r="R6" s="286">
        <f>Q6*1/$Q$7</f>
        <v>0.20052253429131286</v>
      </c>
      <c r="S6" s="273"/>
      <c r="T6" s="273"/>
      <c r="U6" s="273"/>
      <c r="V6" s="279"/>
    </row>
    <row r="7" spans="1:22" ht="22.15" customHeight="1" x14ac:dyDescent="0.2">
      <c r="A7" s="290">
        <v>4</v>
      </c>
      <c r="B7" s="291"/>
      <c r="D7" s="106">
        <v>4</v>
      </c>
      <c r="E7" s="146"/>
      <c r="G7" s="291"/>
      <c r="I7" s="106">
        <v>4</v>
      </c>
      <c r="J7" s="146"/>
      <c r="L7" s="100">
        <v>4</v>
      </c>
      <c r="M7" s="299"/>
      <c r="P7" s="281" t="s">
        <v>193</v>
      </c>
      <c r="Q7" s="282">
        <f>SUM(Q3:Q6)</f>
        <v>1531</v>
      </c>
      <c r="R7" s="283">
        <f>SUM(R3:R6)</f>
        <v>1</v>
      </c>
      <c r="T7" s="279"/>
      <c r="U7" s="273"/>
      <c r="V7" s="279"/>
    </row>
    <row r="8" spans="1:22" ht="22.15" customHeight="1" x14ac:dyDescent="0.2">
      <c r="A8" s="290">
        <v>5</v>
      </c>
      <c r="B8" s="291"/>
      <c r="D8" s="106">
        <v>5</v>
      </c>
      <c r="E8" s="146"/>
      <c r="G8" s="291"/>
      <c r="I8" s="106">
        <v>5</v>
      </c>
      <c r="J8" s="146"/>
      <c r="L8" s="100">
        <v>5</v>
      </c>
      <c r="M8" s="299"/>
      <c r="U8" s="273"/>
      <c r="V8" s="279"/>
    </row>
    <row r="9" spans="1:22" ht="22.15" customHeight="1" x14ac:dyDescent="0.2">
      <c r="A9" s="290">
        <v>6</v>
      </c>
      <c r="B9" s="291"/>
      <c r="D9" s="106">
        <v>6</v>
      </c>
      <c r="E9" s="146"/>
      <c r="G9" s="291"/>
      <c r="I9" s="106">
        <v>6</v>
      </c>
      <c r="J9" s="146"/>
      <c r="L9" s="100">
        <v>6</v>
      </c>
      <c r="M9" s="299"/>
      <c r="U9" s="273"/>
      <c r="V9" s="279"/>
    </row>
    <row r="10" spans="1:22" ht="22.15" customHeight="1" x14ac:dyDescent="0.2">
      <c r="A10" s="290">
        <v>7</v>
      </c>
      <c r="B10" s="291"/>
      <c r="D10" s="106">
        <v>7</v>
      </c>
      <c r="E10" s="146"/>
      <c r="G10" s="291"/>
      <c r="I10" s="106">
        <v>7</v>
      </c>
      <c r="J10" s="146"/>
      <c r="L10" s="100">
        <v>7</v>
      </c>
      <c r="M10" s="299"/>
      <c r="U10" s="273"/>
      <c r="V10" s="279"/>
    </row>
    <row r="11" spans="1:22" ht="22.15" customHeight="1" x14ac:dyDescent="0.2">
      <c r="A11" s="290">
        <v>8</v>
      </c>
      <c r="B11" s="291"/>
      <c r="D11" s="106">
        <v>8</v>
      </c>
      <c r="E11" s="147"/>
      <c r="G11" s="291"/>
      <c r="I11" s="106">
        <v>8</v>
      </c>
      <c r="J11" s="147"/>
      <c r="L11" s="100">
        <v>8</v>
      </c>
      <c r="M11" s="300"/>
      <c r="U11" s="279"/>
      <c r="V11" s="279"/>
    </row>
    <row r="12" spans="1:22" ht="22.15" customHeight="1" x14ac:dyDescent="0.2">
      <c r="A12" s="290">
        <v>9</v>
      </c>
      <c r="B12" s="291"/>
      <c r="D12" s="106">
        <v>9</v>
      </c>
      <c r="E12" s="147"/>
      <c r="G12" s="291"/>
      <c r="I12" s="106">
        <v>9</v>
      </c>
      <c r="J12" s="147"/>
      <c r="L12" s="100">
        <v>9</v>
      </c>
      <c r="M12" s="300"/>
      <c r="T12" s="279"/>
      <c r="U12" s="279"/>
      <c r="V12" s="279"/>
    </row>
    <row r="13" spans="1:22" ht="22.15" customHeight="1" x14ac:dyDescent="0.2">
      <c r="A13" s="290">
        <v>10</v>
      </c>
      <c r="B13" s="291"/>
      <c r="D13" s="106">
        <v>10</v>
      </c>
      <c r="E13" s="147"/>
      <c r="G13" s="291"/>
      <c r="I13" s="106">
        <v>10</v>
      </c>
      <c r="J13" s="147"/>
      <c r="L13" s="100">
        <v>10</v>
      </c>
      <c r="M13" s="300"/>
      <c r="T13" s="279"/>
      <c r="U13" s="279"/>
      <c r="V13" s="279"/>
    </row>
    <row r="14" spans="1:22" ht="22.15" customHeight="1" x14ac:dyDescent="0.2">
      <c r="A14" s="290">
        <v>11</v>
      </c>
      <c r="B14" s="291"/>
      <c r="D14" s="106">
        <v>11</v>
      </c>
      <c r="E14" s="147"/>
      <c r="G14" s="291"/>
      <c r="I14" s="106">
        <v>11</v>
      </c>
      <c r="J14" s="147"/>
      <c r="L14" s="100">
        <v>11</v>
      </c>
      <c r="M14" s="300"/>
      <c r="T14" s="279"/>
      <c r="U14" s="279"/>
      <c r="V14" s="279"/>
    </row>
    <row r="15" spans="1:22" ht="22.15" customHeight="1" x14ac:dyDescent="0.2">
      <c r="A15" s="290">
        <v>12</v>
      </c>
      <c r="B15" s="291"/>
      <c r="D15" s="106">
        <v>12</v>
      </c>
      <c r="E15" s="147"/>
      <c r="G15" s="291"/>
      <c r="I15" s="106">
        <v>12</v>
      </c>
      <c r="J15" s="147"/>
      <c r="L15" s="100">
        <v>12</v>
      </c>
      <c r="M15" s="300"/>
      <c r="T15" s="279"/>
      <c r="U15" s="279"/>
      <c r="V15" s="279"/>
    </row>
    <row r="16" spans="1:22" ht="22.15" customHeight="1" thickBot="1" x14ac:dyDescent="0.25">
      <c r="A16" s="290">
        <v>13</v>
      </c>
      <c r="B16" s="292"/>
      <c r="D16" s="107">
        <v>13</v>
      </c>
      <c r="E16" s="148"/>
      <c r="G16" s="294"/>
      <c r="I16" s="107">
        <v>13</v>
      </c>
      <c r="J16" s="148"/>
      <c r="L16" s="293">
        <v>13</v>
      </c>
      <c r="M16" s="301"/>
      <c r="T16" s="279"/>
      <c r="U16" s="279"/>
      <c r="V16" s="279"/>
    </row>
    <row r="19" spans="6:8" ht="22.15" customHeight="1" x14ac:dyDescent="0.2">
      <c r="F19" s="295"/>
      <c r="G19" s="297"/>
      <c r="H19" s="295"/>
    </row>
    <row r="20" spans="6:8" ht="22.15" customHeight="1" x14ac:dyDescent="0.2">
      <c r="F20" s="295"/>
      <c r="G20" s="297"/>
      <c r="H20" s="295"/>
    </row>
    <row r="21" spans="6:8" ht="22.15" customHeight="1" x14ac:dyDescent="0.2">
      <c r="F21" s="295"/>
      <c r="G21" s="297"/>
      <c r="H21" s="295"/>
    </row>
    <row r="22" spans="6:8" ht="22.15" customHeight="1" x14ac:dyDescent="0.2">
      <c r="F22" s="295"/>
      <c r="G22" s="297"/>
      <c r="H22" s="295"/>
    </row>
    <row r="23" spans="6:8" ht="22.15" customHeight="1" x14ac:dyDescent="0.2">
      <c r="F23" s="295"/>
      <c r="G23" s="297"/>
      <c r="H23" s="295"/>
    </row>
    <row r="24" spans="6:8" ht="22.15" customHeight="1" x14ac:dyDescent="0.2">
      <c r="F24" s="295"/>
      <c r="G24" s="297"/>
      <c r="H24" s="295"/>
    </row>
    <row r="25" spans="6:8" ht="22.15" customHeight="1" x14ac:dyDescent="0.2">
      <c r="F25" s="295"/>
      <c r="G25" s="297"/>
      <c r="H25" s="295"/>
    </row>
    <row r="26" spans="6:8" ht="22.15" customHeight="1" x14ac:dyDescent="0.2">
      <c r="F26" s="295"/>
      <c r="G26" s="297"/>
      <c r="H26" s="295"/>
    </row>
    <row r="27" spans="6:8" ht="22.15" customHeight="1" x14ac:dyDescent="0.2">
      <c r="F27" s="295"/>
      <c r="G27" s="297"/>
      <c r="H27" s="295"/>
    </row>
    <row r="28" spans="6:8" ht="22.15" customHeight="1" x14ac:dyDescent="0.2">
      <c r="F28" s="295"/>
      <c r="G28" s="297"/>
      <c r="H28" s="295"/>
    </row>
    <row r="29" spans="6:8" ht="22.15" customHeight="1" x14ac:dyDescent="0.2">
      <c r="F29" s="295"/>
      <c r="G29" s="297"/>
      <c r="H29" s="295"/>
    </row>
    <row r="30" spans="6:8" ht="22.15" customHeight="1" x14ac:dyDescent="0.2">
      <c r="F30" s="295"/>
      <c r="G30" s="297"/>
      <c r="H30" s="295"/>
    </row>
    <row r="31" spans="6:8" ht="22.15" customHeight="1" x14ac:dyDescent="0.2">
      <c r="F31" s="295"/>
      <c r="G31" s="297"/>
      <c r="H31" s="295"/>
    </row>
    <row r="32" spans="6:8" ht="22.15" customHeight="1" x14ac:dyDescent="0.2">
      <c r="F32" s="295"/>
      <c r="G32" s="297"/>
      <c r="H32" s="295"/>
    </row>
    <row r="33" spans="6:8" ht="22.15" customHeight="1" x14ac:dyDescent="0.2">
      <c r="F33" s="295"/>
      <c r="G33" s="297"/>
      <c r="H33" s="295"/>
    </row>
    <row r="34" spans="6:8" ht="22.15" customHeight="1" x14ac:dyDescent="0.2">
      <c r="F34" s="295"/>
      <c r="G34" s="297"/>
      <c r="H34" s="295"/>
    </row>
    <row r="35" spans="6:8" ht="22.15" customHeight="1" x14ac:dyDescent="0.2">
      <c r="F35" s="296"/>
      <c r="G35" s="297"/>
      <c r="H35" s="295"/>
    </row>
    <row r="36" spans="6:8" ht="22.15" customHeight="1" x14ac:dyDescent="0.2">
      <c r="F36" s="296"/>
      <c r="G36" s="297"/>
      <c r="H36" s="295"/>
    </row>
    <row r="37" spans="6:8" ht="22.15" customHeight="1" x14ac:dyDescent="0.2">
      <c r="F37" s="295"/>
      <c r="G37" s="297"/>
      <c r="H37" s="295"/>
    </row>
    <row r="38" spans="6:8" ht="22.15" customHeight="1" x14ac:dyDescent="0.2">
      <c r="F38" s="295"/>
      <c r="G38" s="297"/>
      <c r="H38" s="295"/>
    </row>
    <row r="39" spans="6:8" ht="22.15" customHeight="1" x14ac:dyDescent="0.2">
      <c r="F39" s="295"/>
      <c r="G39" s="297"/>
      <c r="H39" s="295"/>
    </row>
    <row r="40" spans="6:8" ht="22.15" customHeight="1" x14ac:dyDescent="0.2">
      <c r="F40" s="295"/>
      <c r="G40" s="297"/>
      <c r="H40" s="295"/>
    </row>
    <row r="41" spans="6:8" ht="22.15" customHeight="1" x14ac:dyDescent="0.2">
      <c r="F41" s="295"/>
      <c r="G41" s="297"/>
      <c r="H41" s="295"/>
    </row>
    <row r="42" spans="6:8" ht="22.15" customHeight="1" x14ac:dyDescent="0.2">
      <c r="F42" s="295"/>
      <c r="G42" s="297"/>
      <c r="H42" s="295"/>
    </row>
    <row r="43" spans="6:8" ht="22.15" customHeight="1" x14ac:dyDescent="0.2">
      <c r="F43" s="295"/>
      <c r="G43" s="297"/>
      <c r="H43" s="295"/>
    </row>
    <row r="44" spans="6:8" ht="22.15" customHeight="1" x14ac:dyDescent="0.2">
      <c r="F44" s="295"/>
      <c r="G44" s="297"/>
      <c r="H44" s="295"/>
    </row>
    <row r="45" spans="6:8" ht="22.15" customHeight="1" x14ac:dyDescent="0.2">
      <c r="F45" s="295"/>
      <c r="G45" s="297"/>
      <c r="H45" s="295"/>
    </row>
    <row r="46" spans="6:8" ht="22.15" customHeight="1" x14ac:dyDescent="0.2">
      <c r="F46" s="295"/>
      <c r="G46" s="297"/>
      <c r="H46" s="295"/>
    </row>
    <row r="47" spans="6:8" ht="22.15" customHeight="1" x14ac:dyDescent="0.2">
      <c r="F47" s="295"/>
      <c r="G47" s="297"/>
      <c r="H47" s="295"/>
    </row>
    <row r="48" spans="6:8" ht="22.15" customHeight="1" x14ac:dyDescent="0.2">
      <c r="F48" s="295"/>
      <c r="G48" s="297"/>
      <c r="H48" s="295"/>
    </row>
    <row r="49" spans="6:8" ht="22.15" customHeight="1" x14ac:dyDescent="0.2">
      <c r="F49" s="295"/>
      <c r="G49" s="297"/>
      <c r="H49" s="295"/>
    </row>
    <row r="50" spans="6:8" ht="22.15" customHeight="1" x14ac:dyDescent="0.2">
      <c r="F50" s="295"/>
      <c r="G50" s="297"/>
      <c r="H50" s="295"/>
    </row>
    <row r="51" spans="6:8" ht="22.15" customHeight="1" x14ac:dyDescent="0.2">
      <c r="F51" s="295"/>
      <c r="G51" s="297"/>
      <c r="H51" s="295"/>
    </row>
    <row r="52" spans="6:8" ht="22.15" customHeight="1" x14ac:dyDescent="0.2">
      <c r="F52" s="295"/>
      <c r="G52" s="297"/>
      <c r="H52" s="295"/>
    </row>
    <row r="53" spans="6:8" ht="22.15" customHeight="1" x14ac:dyDescent="0.2">
      <c r="F53" s="295"/>
      <c r="G53" s="297"/>
      <c r="H53" s="295"/>
    </row>
    <row r="54" spans="6:8" ht="22.15" customHeight="1" x14ac:dyDescent="0.2">
      <c r="F54" s="295"/>
      <c r="G54" s="297"/>
      <c r="H54" s="295"/>
    </row>
    <row r="55" spans="6:8" ht="22.15" customHeight="1" x14ac:dyDescent="0.2">
      <c r="F55" s="295"/>
      <c r="G55" s="297"/>
      <c r="H55" s="295"/>
    </row>
    <row r="56" spans="6:8" ht="22.15" customHeight="1" x14ac:dyDescent="0.2">
      <c r="F56" s="295"/>
      <c r="G56" s="297"/>
      <c r="H56" s="295"/>
    </row>
    <row r="57" spans="6:8" ht="22.15" customHeight="1" x14ac:dyDescent="0.2">
      <c r="F57" s="295"/>
      <c r="G57" s="297"/>
      <c r="H57" s="295"/>
    </row>
    <row r="58" spans="6:8" ht="22.15" customHeight="1" x14ac:dyDescent="0.2">
      <c r="F58" s="295"/>
      <c r="G58" s="296"/>
      <c r="H58" s="295"/>
    </row>
    <row r="59" spans="6:8" ht="22.15" customHeight="1" x14ac:dyDescent="0.2">
      <c r="F59" s="295"/>
      <c r="G59" s="296"/>
      <c r="H59" s="295"/>
    </row>
    <row r="60" spans="6:8" ht="22.15" customHeight="1" x14ac:dyDescent="0.2">
      <c r="F60" s="295"/>
      <c r="G60" s="296"/>
      <c r="H60" s="295"/>
    </row>
    <row r="61" spans="6:8" ht="22.15" customHeight="1" x14ac:dyDescent="0.2">
      <c r="F61" s="295"/>
      <c r="G61" s="296"/>
      <c r="H61" s="295"/>
    </row>
    <row r="62" spans="6:8" ht="22.15" customHeight="1" x14ac:dyDescent="0.2">
      <c r="F62" s="295"/>
      <c r="G62" s="296"/>
      <c r="H62" s="295"/>
    </row>
    <row r="63" spans="6:8" ht="22.15" customHeight="1" x14ac:dyDescent="0.2">
      <c r="F63" s="295"/>
      <c r="G63" s="296"/>
      <c r="H63" s="295"/>
    </row>
    <row r="64" spans="6:8" ht="22.15" customHeight="1" x14ac:dyDescent="0.2">
      <c r="F64" s="295"/>
      <c r="G64" s="296"/>
      <c r="H64" s="295"/>
    </row>
    <row r="65" spans="6:8" ht="22.15" customHeight="1" x14ac:dyDescent="0.2">
      <c r="F65" s="295"/>
      <c r="G65" s="296"/>
      <c r="H65" s="295"/>
    </row>
    <row r="66" spans="6:8" ht="22.15" customHeight="1" x14ac:dyDescent="0.2">
      <c r="F66" s="295"/>
      <c r="G66" s="296"/>
      <c r="H66" s="295"/>
    </row>
    <row r="67" spans="6:8" ht="22.15" customHeight="1" x14ac:dyDescent="0.2">
      <c r="F67" s="295"/>
      <c r="G67" s="296"/>
      <c r="H67" s="295"/>
    </row>
    <row r="68" spans="6:8" ht="22.15" customHeight="1" x14ac:dyDescent="0.2">
      <c r="F68" s="295"/>
      <c r="G68" s="296"/>
      <c r="H68" s="295"/>
    </row>
    <row r="69" spans="6:8" ht="22.15" customHeight="1" x14ac:dyDescent="0.2">
      <c r="F69" s="295"/>
      <c r="G69" s="296"/>
      <c r="H69" s="295"/>
    </row>
    <row r="70" spans="6:8" ht="22.15" customHeight="1" x14ac:dyDescent="0.2">
      <c r="F70" s="295"/>
      <c r="G70" s="296"/>
      <c r="H70" s="295"/>
    </row>
    <row r="71" spans="6:8" ht="22.15" customHeight="1" x14ac:dyDescent="0.2">
      <c r="F71" s="295"/>
      <c r="G71" s="296"/>
      <c r="H71" s="295"/>
    </row>
  </sheetData>
  <sortState xmlns:xlrd2="http://schemas.microsoft.com/office/spreadsheetml/2017/richdata2" ref="G19:H51">
    <sortCondition descending="1" ref="H19:H51"/>
    <sortCondition ref="G19:G51"/>
  </sortState>
  <mergeCells count="4">
    <mergeCell ref="A2:B3"/>
    <mergeCell ref="D2:E3"/>
    <mergeCell ref="I2:J3"/>
    <mergeCell ref="L2:M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N221"/>
  <sheetViews>
    <sheetView tabSelected="1" zoomScale="80" zoomScaleNormal="80" workbookViewId="0"/>
  </sheetViews>
  <sheetFormatPr baseColWidth="10" defaultColWidth="11.19921875" defaultRowHeight="15.75" x14ac:dyDescent="0.2"/>
  <cols>
    <col min="1" max="1" width="3.296875" style="19" customWidth="1"/>
    <col min="2" max="2" width="1.69921875" style="186" customWidth="1"/>
    <col min="3" max="3" width="1.69921875" style="158" customWidth="1"/>
    <col min="4" max="5" width="4.69921875" style="19" customWidth="1"/>
    <col min="6" max="8" width="10.69921875" style="19" customWidth="1"/>
    <col min="9" max="9" width="2" style="187" customWidth="1"/>
    <col min="10" max="10" width="28.69921875" style="144" customWidth="1"/>
    <col min="11" max="14" width="4.69921875" style="19" customWidth="1"/>
    <col min="15" max="15" width="1.3984375" style="534" customWidth="1"/>
    <col min="16" max="16" width="3.19921875" style="195" customWidth="1"/>
    <col min="17" max="18" width="40.69921875" style="19" customWidth="1"/>
    <col min="19" max="19" width="0.796875" style="45" customWidth="1"/>
    <col min="20" max="20" width="2" style="187" customWidth="1"/>
    <col min="21" max="21" width="22.69921875" style="144" customWidth="1"/>
    <col min="22" max="22" width="2" style="187" customWidth="1"/>
    <col min="23" max="23" width="22.69921875" style="19" customWidth="1"/>
    <col min="24" max="24" width="0.796875" style="45" customWidth="1"/>
    <col min="25" max="25" width="63.69921875" style="19" customWidth="1"/>
    <col min="26" max="26" width="2.19921875" style="36" customWidth="1"/>
    <col min="27" max="27" width="2.19921875" style="21" customWidth="1"/>
    <col min="28" max="28" width="2.19921875" style="20" customWidth="1"/>
    <col min="29" max="29" width="0.796875" style="45" customWidth="1"/>
    <col min="30" max="30" width="50.8984375" style="234" customWidth="1"/>
    <col min="31" max="31" width="2" style="235" customWidth="1"/>
    <col min="32" max="32" width="2" style="236" customWidth="1"/>
    <col min="33" max="33" width="44.69921875" style="234" customWidth="1"/>
    <col min="34" max="34" width="2" style="235" customWidth="1"/>
    <col min="35" max="35" width="2" style="236" customWidth="1"/>
    <col min="36" max="36" width="5.69921875" style="19" customWidth="1"/>
    <col min="37" max="37" width="15.69921875" style="19" customWidth="1"/>
    <col min="38" max="38" width="18.69921875" style="19" customWidth="1"/>
    <col min="39" max="39" width="0.8984375" style="22" customWidth="1"/>
    <col min="40" max="40" width="71.8984375" style="36" customWidth="1"/>
    <col min="41" max="41" width="0.8984375" style="22" customWidth="1"/>
    <col min="42" max="42" width="23.296875" style="1" customWidth="1"/>
    <col min="43" max="43" width="5.69921875" style="242" customWidth="1"/>
    <col min="44" max="44" width="0.8984375" style="22" customWidth="1"/>
    <col min="45" max="45" width="2.19921875" style="2" customWidth="1"/>
    <col min="46" max="46" width="19.69921875" style="76" customWidth="1"/>
    <col min="47" max="47" width="4.3984375" style="77" customWidth="1"/>
    <col min="48" max="48" width="0.8984375" style="22" customWidth="1"/>
    <col min="49" max="49" width="2.19921875" style="94" hidden="1" customWidth="1"/>
    <col min="50" max="50" width="2.19921875" style="95" hidden="1" customWidth="1"/>
    <col min="51" max="51" width="0.796875" style="2" hidden="1" customWidth="1"/>
    <col min="52" max="58" width="4.69921875" style="22" hidden="1" customWidth="1"/>
    <col min="59" max="59" width="1.69921875" style="2" customWidth="1"/>
    <col min="60" max="60" width="15.69921875" style="89" customWidth="1"/>
    <col min="61" max="61" width="5.3984375" style="2" customWidth="1"/>
    <col min="62" max="62" width="5.19921875" style="2" customWidth="1"/>
    <col min="63" max="63" width="1.296875" style="2" customWidth="1"/>
    <col min="64" max="64" width="1.69921875" style="2" customWidth="1"/>
    <col min="65" max="65" width="41.69921875" style="2" customWidth="1"/>
    <col min="66" max="66" width="5.69921875" style="2" customWidth="1"/>
    <col min="67" max="16384" width="11.19921875" style="19"/>
  </cols>
  <sheetData>
    <row r="1" spans="2:64" ht="7.9" customHeight="1" thickBot="1" x14ac:dyDescent="0.25">
      <c r="B1" s="158"/>
      <c r="D1" s="2"/>
      <c r="E1" s="2"/>
      <c r="F1" s="2"/>
      <c r="G1" s="2"/>
      <c r="H1" s="2"/>
      <c r="I1" s="45"/>
      <c r="J1" s="140"/>
      <c r="K1" s="2"/>
      <c r="L1" s="2"/>
      <c r="M1" s="2"/>
      <c r="N1" s="2"/>
      <c r="P1" s="188"/>
      <c r="Q1" s="2"/>
      <c r="R1" s="2"/>
      <c r="T1" s="45"/>
      <c r="U1" s="140"/>
      <c r="V1" s="45"/>
      <c r="W1" s="2"/>
      <c r="Y1" s="2"/>
      <c r="Z1" s="197"/>
      <c r="AA1" s="4"/>
      <c r="AB1" s="3"/>
      <c r="AD1" s="89"/>
      <c r="AE1" s="6"/>
      <c r="AF1" s="198"/>
      <c r="AG1" s="89"/>
      <c r="AH1" s="6"/>
      <c r="AI1" s="198"/>
      <c r="AJ1" s="2"/>
      <c r="AK1" s="2"/>
      <c r="AL1" s="2"/>
      <c r="AM1" s="5"/>
      <c r="AO1" s="5"/>
      <c r="AR1" s="5"/>
      <c r="AV1" s="5"/>
    </row>
    <row r="2" spans="2:64" s="110" customFormat="1" ht="30" customHeight="1" thickBot="1" x14ac:dyDescent="0.25">
      <c r="B2" s="160"/>
      <c r="C2" s="161" t="s">
        <v>38</v>
      </c>
      <c r="D2" s="162"/>
      <c r="E2" s="163"/>
      <c r="F2" s="108"/>
      <c r="G2" s="108"/>
      <c r="H2" s="108"/>
      <c r="I2" s="164"/>
      <c r="J2" s="108"/>
      <c r="K2" s="109"/>
      <c r="L2" s="109"/>
      <c r="M2" s="109"/>
      <c r="N2" s="109"/>
      <c r="O2" s="535"/>
      <c r="P2" s="189"/>
      <c r="Q2" s="162" t="s">
        <v>16</v>
      </c>
      <c r="R2" s="163"/>
      <c r="S2" s="163"/>
      <c r="T2" s="163"/>
      <c r="U2" s="163"/>
      <c r="V2" s="163"/>
      <c r="W2" s="163"/>
      <c r="X2" s="157"/>
      <c r="Y2" s="199"/>
      <c r="Z2" s="200"/>
      <c r="AA2" s="201"/>
      <c r="AB2" s="201"/>
      <c r="AC2" s="201"/>
      <c r="AD2" s="202" t="s">
        <v>180</v>
      </c>
      <c r="AE2" s="203"/>
      <c r="AF2" s="204"/>
      <c r="AG2" s="203"/>
      <c r="AH2" s="205"/>
      <c r="AI2" s="204"/>
      <c r="AJ2" s="203"/>
      <c r="AK2" s="203"/>
      <c r="AL2" s="206"/>
      <c r="AM2" s="157"/>
      <c r="AN2" s="114"/>
      <c r="AO2" s="157"/>
      <c r="AP2" s="114"/>
      <c r="AQ2" s="114"/>
      <c r="AR2" s="157"/>
      <c r="AS2" s="114"/>
      <c r="AT2" s="115"/>
      <c r="AU2" s="116"/>
      <c r="AV2" s="157"/>
      <c r="AW2" s="117"/>
      <c r="AX2" s="117"/>
      <c r="AZ2" s="507" t="s">
        <v>136</v>
      </c>
      <c r="BA2" s="505" t="s">
        <v>137</v>
      </c>
      <c r="BB2" s="505" t="s">
        <v>138</v>
      </c>
      <c r="BC2" s="506" t="s">
        <v>139</v>
      </c>
      <c r="BD2" s="506" t="s">
        <v>140</v>
      </c>
      <c r="BE2" s="504" t="s">
        <v>141</v>
      </c>
      <c r="BF2" s="504" t="s">
        <v>142</v>
      </c>
      <c r="BG2" s="241"/>
      <c r="BH2" s="245"/>
      <c r="BI2" s="241"/>
      <c r="BJ2" s="241"/>
      <c r="BK2" s="241"/>
      <c r="BL2" s="241"/>
    </row>
    <row r="3" spans="2:64" s="2" customFormat="1" ht="7.15" customHeight="1" thickBot="1" x14ac:dyDescent="0.25">
      <c r="B3" s="158"/>
      <c r="C3" s="158"/>
      <c r="I3" s="45"/>
      <c r="J3" s="140"/>
      <c r="O3" s="534"/>
      <c r="P3" s="188"/>
      <c r="S3" s="45"/>
      <c r="T3" s="45"/>
      <c r="U3" s="140"/>
      <c r="V3" s="45"/>
      <c r="X3" s="45"/>
      <c r="Y3" s="18"/>
      <c r="Z3" s="35"/>
      <c r="AA3" s="207"/>
      <c r="AB3" s="208"/>
      <c r="AC3" s="46"/>
      <c r="AD3" s="209"/>
      <c r="AE3" s="210"/>
      <c r="AF3" s="211"/>
      <c r="AG3" s="209"/>
      <c r="AH3" s="210"/>
      <c r="AI3" s="211"/>
      <c r="AJ3" s="18"/>
      <c r="AK3" s="18"/>
      <c r="AL3" s="18"/>
      <c r="AM3" s="5"/>
      <c r="AO3" s="5"/>
      <c r="AP3" s="1"/>
      <c r="AQ3" s="242"/>
      <c r="AR3" s="5"/>
      <c r="AT3" s="76"/>
      <c r="AU3" s="77"/>
      <c r="AV3" s="5"/>
      <c r="AW3" s="94"/>
      <c r="AX3" s="95"/>
      <c r="AZ3" s="507"/>
      <c r="BA3" s="505"/>
      <c r="BB3" s="505"/>
      <c r="BC3" s="506"/>
      <c r="BD3" s="506"/>
      <c r="BE3" s="504"/>
      <c r="BF3" s="504"/>
      <c r="BH3" s="89"/>
    </row>
    <row r="4" spans="2:64" ht="40.15" customHeight="1" thickBot="1" x14ac:dyDescent="0.25">
      <c r="B4" s="165"/>
      <c r="C4" s="166"/>
      <c r="D4" s="465" t="s">
        <v>0</v>
      </c>
      <c r="E4" s="376" t="s">
        <v>11</v>
      </c>
      <c r="F4" s="467" t="s">
        <v>12</v>
      </c>
      <c r="G4" s="467" t="s">
        <v>10</v>
      </c>
      <c r="H4" s="467" t="s">
        <v>15</v>
      </c>
      <c r="I4" s="469" t="s">
        <v>178</v>
      </c>
      <c r="J4" s="470"/>
      <c r="K4" s="376" t="s">
        <v>2</v>
      </c>
      <c r="L4" s="376" t="s">
        <v>3</v>
      </c>
      <c r="M4" s="376" t="s">
        <v>4</v>
      </c>
      <c r="N4" s="376" t="s">
        <v>5</v>
      </c>
      <c r="O4" s="539"/>
      <c r="P4" s="376" t="s">
        <v>1</v>
      </c>
      <c r="Q4" s="368" t="s">
        <v>8</v>
      </c>
      <c r="R4" s="370" t="s">
        <v>9</v>
      </c>
      <c r="T4" s="364" t="s">
        <v>14</v>
      </c>
      <c r="U4" s="365"/>
      <c r="V4" s="378" t="s">
        <v>13</v>
      </c>
      <c r="W4" s="379"/>
      <c r="Y4" s="212" t="s">
        <v>106</v>
      </c>
      <c r="Z4" s="213"/>
      <c r="AA4" s="214" t="s">
        <v>17</v>
      </c>
      <c r="AB4" s="419" t="s">
        <v>6</v>
      </c>
      <c r="AD4" s="215" t="s">
        <v>181</v>
      </c>
      <c r="AE4" s="216"/>
      <c r="AF4" s="217"/>
      <c r="AG4" s="216"/>
      <c r="AH4" s="216"/>
      <c r="AI4" s="217"/>
      <c r="AJ4" s="216"/>
      <c r="AK4" s="216"/>
      <c r="AL4" s="218"/>
      <c r="AM4" s="2"/>
      <c r="AN4" s="62" t="s">
        <v>182</v>
      </c>
      <c r="AO4" s="2"/>
      <c r="AP4" s="508" t="s">
        <v>183</v>
      </c>
      <c r="AQ4" s="509"/>
      <c r="AR4" s="2"/>
      <c r="AS4" s="349" t="s">
        <v>201</v>
      </c>
      <c r="AT4" s="349"/>
      <c r="AU4" s="349"/>
      <c r="AV4" s="2"/>
      <c r="AW4" s="96"/>
      <c r="AX4" s="97"/>
      <c r="AZ4" s="507"/>
      <c r="BA4" s="505"/>
      <c r="BB4" s="505"/>
      <c r="BC4" s="506"/>
      <c r="BD4" s="506"/>
      <c r="BE4" s="504"/>
      <c r="BF4" s="504"/>
    </row>
    <row r="5" spans="2:64" ht="30" customHeight="1" thickBot="1" x14ac:dyDescent="0.25">
      <c r="B5" s="168"/>
      <c r="C5" s="169"/>
      <c r="D5" s="466"/>
      <c r="E5" s="377"/>
      <c r="F5" s="468"/>
      <c r="G5" s="468"/>
      <c r="H5" s="468"/>
      <c r="I5" s="471"/>
      <c r="J5" s="472"/>
      <c r="K5" s="377"/>
      <c r="L5" s="377"/>
      <c r="M5" s="377"/>
      <c r="N5" s="377"/>
      <c r="O5" s="539"/>
      <c r="P5" s="377"/>
      <c r="Q5" s="369"/>
      <c r="R5" s="371"/>
      <c r="S5" s="46"/>
      <c r="T5" s="366"/>
      <c r="U5" s="367"/>
      <c r="V5" s="380"/>
      <c r="W5" s="381"/>
      <c r="X5" s="46"/>
      <c r="Y5" s="155" t="s">
        <v>105</v>
      </c>
      <c r="Z5" s="219"/>
      <c r="AA5" s="220">
        <f>SUM(Z6:Z18)</f>
        <v>6</v>
      </c>
      <c r="AB5" s="420"/>
      <c r="AC5" s="46"/>
      <c r="AD5" s="221" t="s">
        <v>131</v>
      </c>
      <c r="AE5" s="53"/>
      <c r="AF5" s="54"/>
      <c r="AG5" s="53"/>
      <c r="AH5" s="53"/>
      <c r="AI5" s="54"/>
      <c r="AJ5" s="222" t="s">
        <v>17</v>
      </c>
      <c r="AK5" s="196" t="s">
        <v>125</v>
      </c>
      <c r="AL5" s="156" t="s">
        <v>93</v>
      </c>
      <c r="AM5" s="2"/>
      <c r="AN5" s="385" t="s">
        <v>243</v>
      </c>
      <c r="AO5" s="2"/>
      <c r="AP5" s="69" t="s">
        <v>136</v>
      </c>
      <c r="AQ5" s="70">
        <v>1</v>
      </c>
      <c r="AR5" s="2"/>
      <c r="AS5" s="86"/>
      <c r="AT5" s="79" t="s">
        <v>146</v>
      </c>
      <c r="AU5" s="153">
        <v>1</v>
      </c>
      <c r="AV5" s="2"/>
      <c r="AW5" s="93"/>
      <c r="AX5" s="93"/>
      <c r="AZ5" s="507"/>
      <c r="BA5" s="505"/>
      <c r="BB5" s="505"/>
      <c r="BC5" s="506"/>
      <c r="BD5" s="506"/>
      <c r="BE5" s="504"/>
      <c r="BF5" s="504"/>
    </row>
    <row r="6" spans="2:64" ht="52.15" customHeight="1" x14ac:dyDescent="0.2">
      <c r="B6" s="91">
        <v>1</v>
      </c>
      <c r="C6" s="170"/>
      <c r="D6" s="437" t="s">
        <v>210</v>
      </c>
      <c r="E6" s="437" t="s">
        <v>211</v>
      </c>
      <c r="F6" s="362"/>
      <c r="G6" s="362" t="s">
        <v>227</v>
      </c>
      <c r="H6" s="362" t="s">
        <v>234</v>
      </c>
      <c r="I6" s="171">
        <v>1</v>
      </c>
      <c r="J6" s="141" t="s">
        <v>262</v>
      </c>
      <c r="K6" s="319" t="s">
        <v>228</v>
      </c>
      <c r="L6" s="319" t="s">
        <v>228</v>
      </c>
      <c r="M6" s="319" t="s">
        <v>228</v>
      </c>
      <c r="N6" s="319" t="s">
        <v>228</v>
      </c>
      <c r="O6" s="536"/>
      <c r="P6" s="480" t="s">
        <v>81</v>
      </c>
      <c r="Q6" s="328" t="s">
        <v>213</v>
      </c>
      <c r="R6" s="318" t="s">
        <v>229</v>
      </c>
      <c r="S6" s="7"/>
      <c r="T6" s="190">
        <v>1</v>
      </c>
      <c r="U6" s="330" t="s">
        <v>231</v>
      </c>
      <c r="V6" s="171">
        <v>1</v>
      </c>
      <c r="W6" s="145" t="s">
        <v>232</v>
      </c>
      <c r="X6" s="7"/>
      <c r="Y6" s="31" t="s">
        <v>94</v>
      </c>
      <c r="Z6" s="65">
        <v>1</v>
      </c>
      <c r="AA6" s="445" t="s">
        <v>20</v>
      </c>
      <c r="AB6" s="444" t="s">
        <v>19</v>
      </c>
      <c r="AC6" s="7"/>
      <c r="AD6" s="52" t="s">
        <v>160</v>
      </c>
      <c r="AE6" s="223">
        <v>1</v>
      </c>
      <c r="AF6" s="224">
        <v>1</v>
      </c>
      <c r="AG6" s="39" t="s">
        <v>78</v>
      </c>
      <c r="AH6" s="223">
        <v>7</v>
      </c>
      <c r="AI6" s="224"/>
      <c r="AJ6" s="393" t="s">
        <v>107</v>
      </c>
      <c r="AK6" s="396" t="s">
        <v>21</v>
      </c>
      <c r="AL6" s="389" t="s">
        <v>39</v>
      </c>
      <c r="AM6" s="6"/>
      <c r="AN6" s="386"/>
      <c r="AO6" s="6"/>
      <c r="AP6" s="68" t="s">
        <v>135</v>
      </c>
      <c r="AQ6" s="55">
        <v>26</v>
      </c>
      <c r="AR6" s="6"/>
      <c r="AS6" s="404" t="s">
        <v>157</v>
      </c>
      <c r="AT6" s="80" t="s">
        <v>115</v>
      </c>
      <c r="AU6" s="119">
        <v>180</v>
      </c>
      <c r="AV6" s="6"/>
      <c r="AW6" s="93">
        <f t="shared" ref="AW6:AW18" si="0">AE6*AF6</f>
        <v>1</v>
      </c>
      <c r="AX6" s="98">
        <f t="shared" ref="AX6:AX18" si="1">AH6*AI6</f>
        <v>0</v>
      </c>
      <c r="AZ6" s="72" t="s">
        <v>145</v>
      </c>
      <c r="BA6" s="74" t="e">
        <f t="shared" ref="BA6:BF6" si="2">SUM(BA8:BA32)</f>
        <v>#REF!</v>
      </c>
      <c r="BB6" s="73" t="e">
        <f t="shared" si="2"/>
        <v>#REF!</v>
      </c>
      <c r="BC6" s="74" t="e">
        <f t="shared" si="2"/>
        <v>#REF!</v>
      </c>
      <c r="BD6" s="73" t="e">
        <f t="shared" si="2"/>
        <v>#REF!</v>
      </c>
      <c r="BE6" s="74" t="e">
        <f t="shared" si="2"/>
        <v>#REF!</v>
      </c>
      <c r="BF6" s="73" t="e">
        <f t="shared" si="2"/>
        <v>#REF!</v>
      </c>
      <c r="BH6" s="246" t="s">
        <v>138</v>
      </c>
      <c r="BI6" s="239">
        <f>AQ9*1</f>
        <v>0.3888888888888889</v>
      </c>
      <c r="BJ6" s="239">
        <f>BK6-BI6</f>
        <v>0.61111111111111116</v>
      </c>
      <c r="BK6" s="240">
        <v>1</v>
      </c>
      <c r="BL6" s="240"/>
    </row>
    <row r="7" spans="2:64" ht="51" customHeight="1" x14ac:dyDescent="0.2">
      <c r="B7" s="172"/>
      <c r="C7" s="475" t="s">
        <v>179</v>
      </c>
      <c r="D7" s="438"/>
      <c r="E7" s="438"/>
      <c r="F7" s="360"/>
      <c r="G7" s="360"/>
      <c r="H7" s="360"/>
      <c r="I7" s="173">
        <v>2</v>
      </c>
      <c r="J7" s="142" t="s">
        <v>263</v>
      </c>
      <c r="K7" s="323" t="s">
        <v>228</v>
      </c>
      <c r="L7" s="323" t="s">
        <v>228</v>
      </c>
      <c r="M7" s="323" t="s">
        <v>228</v>
      </c>
      <c r="N7" s="323" t="s">
        <v>228</v>
      </c>
      <c r="O7" s="536"/>
      <c r="P7" s="481"/>
      <c r="Q7" s="329" t="s">
        <v>214</v>
      </c>
      <c r="R7" s="318" t="s">
        <v>230</v>
      </c>
      <c r="S7" s="7"/>
      <c r="T7" s="191">
        <v>2</v>
      </c>
      <c r="U7" s="331"/>
      <c r="V7" s="173">
        <v>2</v>
      </c>
      <c r="W7" s="146" t="s">
        <v>233</v>
      </c>
      <c r="X7" s="7"/>
      <c r="Y7" s="50" t="s">
        <v>95</v>
      </c>
      <c r="Z7" s="59">
        <v>1</v>
      </c>
      <c r="AA7" s="430"/>
      <c r="AB7" s="427"/>
      <c r="AC7" s="7"/>
      <c r="AD7" s="40" t="s">
        <v>66</v>
      </c>
      <c r="AE7" s="106">
        <v>2</v>
      </c>
      <c r="AF7" s="225">
        <v>1</v>
      </c>
      <c r="AG7" s="9" t="s">
        <v>79</v>
      </c>
      <c r="AH7" s="106">
        <v>9</v>
      </c>
      <c r="AI7" s="225"/>
      <c r="AJ7" s="394"/>
      <c r="AK7" s="397"/>
      <c r="AL7" s="390"/>
      <c r="AM7" s="6"/>
      <c r="AN7" s="386"/>
      <c r="AO7" s="6"/>
      <c r="AP7" s="68" t="s">
        <v>115</v>
      </c>
      <c r="AQ7" s="55">
        <f>AE6+AE7+AE8+AE9+AE10+AE11+AE12+AE13+AE14+AE15+AE16+AE17+AE18+AH6+AH7+AH8+AH9+AH10+AH11+AH12+AH13+AH14+AH15+AH16+AH17+AH18</f>
        <v>180</v>
      </c>
      <c r="AR7" s="6"/>
      <c r="AS7" s="404"/>
      <c r="AT7" s="80" t="s">
        <v>147</v>
      </c>
      <c r="AU7" s="119" t="e">
        <f>BA7*1</f>
        <v>#REF!</v>
      </c>
      <c r="AV7" s="6"/>
      <c r="AW7" s="93">
        <f t="shared" si="0"/>
        <v>2</v>
      </c>
      <c r="AX7" s="98">
        <f t="shared" si="1"/>
        <v>0</v>
      </c>
      <c r="AZ7" s="72" t="s">
        <v>143</v>
      </c>
      <c r="BA7" s="74" t="e">
        <f>BA6/$AU$5</f>
        <v>#REF!</v>
      </c>
      <c r="BB7" s="73" t="e">
        <f>BA7*1/AU6</f>
        <v>#REF!</v>
      </c>
      <c r="BC7" s="74" t="e">
        <f>BC6/$AU$5</f>
        <v>#REF!</v>
      </c>
      <c r="BD7" s="73" t="e">
        <f>BC7*1/AU9</f>
        <v>#REF!</v>
      </c>
      <c r="BE7" s="74" t="e">
        <f>BE6/$AU$5</f>
        <v>#REF!</v>
      </c>
      <c r="BF7" s="73" t="e">
        <f>BE7*1/AU12</f>
        <v>#REF!</v>
      </c>
      <c r="BH7" s="57" t="s">
        <v>140</v>
      </c>
      <c r="BI7" s="56">
        <f>AQ12*1</f>
        <v>0.46153846153846156</v>
      </c>
      <c r="BJ7" s="56">
        <f>BK7-BI7</f>
        <v>0.53846153846153844</v>
      </c>
      <c r="BK7" s="240">
        <v>1</v>
      </c>
      <c r="BL7" s="240"/>
    </row>
    <row r="8" spans="2:64" ht="22.15" customHeight="1" thickBot="1" x14ac:dyDescent="0.25">
      <c r="B8" s="174"/>
      <c r="C8" s="475"/>
      <c r="D8" s="438"/>
      <c r="E8" s="438"/>
      <c r="F8" s="360"/>
      <c r="G8" s="360"/>
      <c r="H8" s="360"/>
      <c r="I8" s="173">
        <v>3</v>
      </c>
      <c r="J8" s="142"/>
      <c r="K8" s="304"/>
      <c r="L8" s="304"/>
      <c r="M8" s="304"/>
      <c r="N8" s="304"/>
      <c r="O8" s="537"/>
      <c r="P8" s="481"/>
      <c r="Q8" s="329" t="s">
        <v>215</v>
      </c>
      <c r="R8" s="318" t="s">
        <v>218</v>
      </c>
      <c r="S8" s="7"/>
      <c r="T8" s="191">
        <v>3</v>
      </c>
      <c r="U8" s="142"/>
      <c r="V8" s="173">
        <v>3</v>
      </c>
      <c r="W8" s="146" t="s">
        <v>242</v>
      </c>
      <c r="X8" s="7"/>
      <c r="Y8" s="63" t="s">
        <v>96</v>
      </c>
      <c r="Z8" s="61">
        <v>1</v>
      </c>
      <c r="AA8" s="423" t="s">
        <v>23</v>
      </c>
      <c r="AB8" s="417" t="s">
        <v>22</v>
      </c>
      <c r="AC8" s="7"/>
      <c r="AD8" s="41" t="s">
        <v>67</v>
      </c>
      <c r="AE8" s="226">
        <v>3</v>
      </c>
      <c r="AF8" s="224">
        <v>1</v>
      </c>
      <c r="AG8" s="38" t="s">
        <v>80</v>
      </c>
      <c r="AH8" s="226">
        <v>8</v>
      </c>
      <c r="AI8" s="224"/>
      <c r="AJ8" s="391" t="s">
        <v>108</v>
      </c>
      <c r="AK8" s="398" t="s">
        <v>24</v>
      </c>
      <c r="AL8" s="347" t="s">
        <v>25</v>
      </c>
      <c r="AM8" s="6"/>
      <c r="AN8" s="386"/>
      <c r="AO8" s="6"/>
      <c r="AP8" s="68" t="s">
        <v>116</v>
      </c>
      <c r="AQ8" s="55">
        <f>AW6+AW7+AW8+AW9+AW10+AW11+AW12+AW13+AW14+AW15+AW16+AW17+AW18+AX6+AX7+AX8+AX9+AX10+AX11+AX12+AX13+AX14+AX15+AX16+AX17+AX18</f>
        <v>70</v>
      </c>
      <c r="AR8" s="6"/>
      <c r="AS8" s="404"/>
      <c r="AT8" s="80" t="s">
        <v>148</v>
      </c>
      <c r="AU8" s="81" t="e">
        <f>BB7*1</f>
        <v>#REF!</v>
      </c>
      <c r="AV8" s="6"/>
      <c r="AW8" s="93">
        <f t="shared" si="0"/>
        <v>3</v>
      </c>
      <c r="AX8" s="98">
        <f t="shared" si="1"/>
        <v>0</v>
      </c>
      <c r="AZ8" s="30">
        <v>1</v>
      </c>
      <c r="BA8" s="75">
        <f>$B$6*AQ8</f>
        <v>70</v>
      </c>
      <c r="BB8" s="71">
        <f>$B$6*AQ9</f>
        <v>0.3888888888888889</v>
      </c>
      <c r="BC8" s="75">
        <f>$B$6*AQ11</f>
        <v>6</v>
      </c>
      <c r="BD8" s="71">
        <f>$B$6*AQ12</f>
        <v>0.46153846153846156</v>
      </c>
      <c r="BE8" s="75">
        <f>$B$6*AQ14</f>
        <v>420</v>
      </c>
      <c r="BF8" s="71">
        <f>$B$6*AQ15</f>
        <v>0.17948717948717949</v>
      </c>
      <c r="BH8" s="237" t="s">
        <v>142</v>
      </c>
      <c r="BI8" s="238">
        <f>AQ15*1</f>
        <v>0.17948717948717949</v>
      </c>
      <c r="BJ8" s="238">
        <f>BK8-BI8</f>
        <v>0.82051282051282048</v>
      </c>
      <c r="BK8" s="240">
        <v>1</v>
      </c>
      <c r="BL8" s="240"/>
    </row>
    <row r="9" spans="2:64" ht="22.15" customHeight="1" x14ac:dyDescent="0.2">
      <c r="B9" s="174"/>
      <c r="C9" s="475"/>
      <c r="D9" s="438"/>
      <c r="E9" s="438"/>
      <c r="F9" s="360"/>
      <c r="G9" s="360"/>
      <c r="H9" s="360"/>
      <c r="I9" s="173">
        <v>4</v>
      </c>
      <c r="J9" s="142"/>
      <c r="K9" s="304"/>
      <c r="L9" s="304"/>
      <c r="M9" s="304"/>
      <c r="N9" s="304"/>
      <c r="O9" s="537"/>
      <c r="P9" s="481"/>
      <c r="Q9" s="329" t="s">
        <v>216</v>
      </c>
      <c r="R9" s="318"/>
      <c r="S9" s="7"/>
      <c r="T9" s="191">
        <v>4</v>
      </c>
      <c r="U9" s="142"/>
      <c r="V9" s="173">
        <v>4</v>
      </c>
      <c r="W9" s="146"/>
      <c r="X9" s="7"/>
      <c r="Y9" s="63" t="s">
        <v>97</v>
      </c>
      <c r="Z9" s="61">
        <v>1</v>
      </c>
      <c r="AA9" s="424"/>
      <c r="AB9" s="418"/>
      <c r="AC9" s="7"/>
      <c r="AD9" s="40" t="s">
        <v>68</v>
      </c>
      <c r="AE9" s="106">
        <v>4</v>
      </c>
      <c r="AF9" s="225">
        <v>1</v>
      </c>
      <c r="AG9" s="9" t="s">
        <v>83</v>
      </c>
      <c r="AH9" s="106">
        <v>9</v>
      </c>
      <c r="AI9" s="225"/>
      <c r="AJ9" s="400"/>
      <c r="AK9" s="401"/>
      <c r="AL9" s="395"/>
      <c r="AM9" s="6"/>
      <c r="AN9" s="386"/>
      <c r="AO9" s="6"/>
      <c r="AP9" s="68" t="s">
        <v>117</v>
      </c>
      <c r="AQ9" s="56">
        <f>AQ8*1/AQ7</f>
        <v>0.3888888888888889</v>
      </c>
      <c r="AR9" s="6"/>
      <c r="AS9" s="405" t="s">
        <v>158</v>
      </c>
      <c r="AT9" s="82" t="s">
        <v>118</v>
      </c>
      <c r="AU9" s="120">
        <v>13</v>
      </c>
      <c r="AV9" s="6"/>
      <c r="AW9" s="93">
        <f t="shared" si="0"/>
        <v>4</v>
      </c>
      <c r="AX9" s="98">
        <f t="shared" si="1"/>
        <v>0</v>
      </c>
      <c r="AZ9" s="30">
        <v>2</v>
      </c>
      <c r="BA9" s="75">
        <f>$B$22*AQ24</f>
        <v>85</v>
      </c>
      <c r="BB9" s="71">
        <f>$B$22*AQ25</f>
        <v>0.47222222222222221</v>
      </c>
      <c r="BC9" s="75">
        <f>$B$22*AQ27</f>
        <v>8</v>
      </c>
      <c r="BD9" s="71">
        <f>$B$22*AQ28</f>
        <v>0.61538461538461542</v>
      </c>
      <c r="BE9" s="75">
        <f>$B$22*AQ30</f>
        <v>680</v>
      </c>
      <c r="BF9" s="71">
        <f>$B$22*AQ31</f>
        <v>0.29059829059829062</v>
      </c>
    </row>
    <row r="10" spans="2:64" ht="22.15" customHeight="1" x14ac:dyDescent="0.2">
      <c r="B10" s="174"/>
      <c r="C10" s="475"/>
      <c r="D10" s="438"/>
      <c r="E10" s="438"/>
      <c r="F10" s="360"/>
      <c r="G10" s="360"/>
      <c r="H10" s="360"/>
      <c r="I10" s="173">
        <v>5</v>
      </c>
      <c r="J10" s="142"/>
      <c r="K10" s="305"/>
      <c r="L10" s="305"/>
      <c r="M10" s="305"/>
      <c r="N10" s="305"/>
      <c r="O10" s="537"/>
      <c r="P10" s="481"/>
      <c r="Q10" s="329" t="s">
        <v>217</v>
      </c>
      <c r="R10" s="346"/>
      <c r="S10" s="7"/>
      <c r="T10" s="191">
        <v>5</v>
      </c>
      <c r="U10" s="142"/>
      <c r="V10" s="173">
        <v>5</v>
      </c>
      <c r="W10" s="146"/>
      <c r="X10" s="7"/>
      <c r="Y10" s="50" t="s">
        <v>98</v>
      </c>
      <c r="Z10" s="60"/>
      <c r="AA10" s="428" t="s">
        <v>127</v>
      </c>
      <c r="AB10" s="425" t="s">
        <v>26</v>
      </c>
      <c r="AC10" s="7"/>
      <c r="AD10" s="41" t="s">
        <v>69</v>
      </c>
      <c r="AE10" s="226">
        <v>5</v>
      </c>
      <c r="AF10" s="224">
        <v>1</v>
      </c>
      <c r="AG10" s="38" t="s">
        <v>84</v>
      </c>
      <c r="AH10" s="226">
        <v>10</v>
      </c>
      <c r="AI10" s="224"/>
      <c r="AJ10" s="402" t="s">
        <v>109</v>
      </c>
      <c r="AK10" s="403" t="s">
        <v>27</v>
      </c>
      <c r="AL10" s="388" t="s">
        <v>28</v>
      </c>
      <c r="AM10" s="6"/>
      <c r="AN10" s="386"/>
      <c r="AO10" s="6"/>
      <c r="AP10" s="57" t="s">
        <v>118</v>
      </c>
      <c r="AQ10" s="55">
        <v>13</v>
      </c>
      <c r="AR10" s="6"/>
      <c r="AS10" s="405"/>
      <c r="AT10" s="82" t="s">
        <v>149</v>
      </c>
      <c r="AU10" s="120" t="e">
        <f>BC7*1</f>
        <v>#REF!</v>
      </c>
      <c r="AV10" s="6"/>
      <c r="AW10" s="93">
        <f t="shared" si="0"/>
        <v>5</v>
      </c>
      <c r="AX10" s="98">
        <f t="shared" si="1"/>
        <v>0</v>
      </c>
      <c r="AZ10" s="30">
        <v>3</v>
      </c>
      <c r="BA10" s="75" t="e">
        <f>#REF!*#REF!</f>
        <v>#REF!</v>
      </c>
      <c r="BB10" s="71" t="e">
        <f>$B$22*#REF!</f>
        <v>#REF!</v>
      </c>
      <c r="BC10" s="75" t="e">
        <f>#REF!*#REF!</f>
        <v>#REF!</v>
      </c>
      <c r="BD10" s="71" t="e">
        <f>$B$22*#REF!</f>
        <v>#REF!</v>
      </c>
      <c r="BE10" s="75" t="e">
        <f>#REF!*#REF!</f>
        <v>#REF!</v>
      </c>
      <c r="BF10" s="71" t="e">
        <f>#REF!*#REF!</f>
        <v>#REF!</v>
      </c>
    </row>
    <row r="11" spans="2:64" ht="22.15" customHeight="1" x14ac:dyDescent="0.2">
      <c r="B11" s="174"/>
      <c r="C11" s="475"/>
      <c r="D11" s="438"/>
      <c r="E11" s="438"/>
      <c r="F11" s="360"/>
      <c r="G11" s="360"/>
      <c r="H11" s="360"/>
      <c r="I11" s="173">
        <v>6</v>
      </c>
      <c r="J11" s="142"/>
      <c r="K11" s="305"/>
      <c r="L11" s="305"/>
      <c r="M11" s="305"/>
      <c r="N11" s="305"/>
      <c r="O11" s="537"/>
      <c r="P11" s="481"/>
      <c r="Q11" s="329"/>
      <c r="R11" s="346"/>
      <c r="S11" s="7"/>
      <c r="T11" s="191">
        <v>6</v>
      </c>
      <c r="U11" s="142"/>
      <c r="V11" s="173">
        <v>6</v>
      </c>
      <c r="W11" s="146"/>
      <c r="X11" s="7"/>
      <c r="Y11" s="50" t="s">
        <v>99</v>
      </c>
      <c r="Z11" s="60"/>
      <c r="AA11" s="429"/>
      <c r="AB11" s="426"/>
      <c r="AC11" s="7"/>
      <c r="AD11" s="40" t="s">
        <v>70</v>
      </c>
      <c r="AE11" s="106">
        <v>6</v>
      </c>
      <c r="AF11" s="225"/>
      <c r="AG11" s="26" t="s">
        <v>85</v>
      </c>
      <c r="AH11" s="106">
        <v>10</v>
      </c>
      <c r="AI11" s="225"/>
      <c r="AJ11" s="393"/>
      <c r="AK11" s="396"/>
      <c r="AL11" s="389"/>
      <c r="AM11" s="6"/>
      <c r="AN11" s="386"/>
      <c r="AO11" s="6"/>
      <c r="AP11" s="57" t="s">
        <v>120</v>
      </c>
      <c r="AQ11" s="55">
        <f>AA5*1</f>
        <v>6</v>
      </c>
      <c r="AR11" s="6"/>
      <c r="AS11" s="405"/>
      <c r="AT11" s="82" t="s">
        <v>150</v>
      </c>
      <c r="AU11" s="83" t="e">
        <f>BD7*1</f>
        <v>#REF!</v>
      </c>
      <c r="AV11" s="6"/>
      <c r="AW11" s="93">
        <f t="shared" si="0"/>
        <v>0</v>
      </c>
      <c r="AX11" s="98">
        <f t="shared" si="1"/>
        <v>0</v>
      </c>
      <c r="AZ11" s="30">
        <v>4</v>
      </c>
      <c r="BA11" s="75" t="e">
        <f>#REF!*#REF!</f>
        <v>#REF!</v>
      </c>
      <c r="BB11" s="71" t="e">
        <f>#REF!*#REF!</f>
        <v>#REF!</v>
      </c>
      <c r="BC11" s="75" t="e">
        <f>#REF!*#REF!</f>
        <v>#REF!</v>
      </c>
      <c r="BD11" s="71" t="e">
        <f>#REF!*#REF!</f>
        <v>#REF!</v>
      </c>
      <c r="BE11" s="75" t="e">
        <f>#REF!*#REF!</f>
        <v>#REF!</v>
      </c>
      <c r="BF11" s="71" t="e">
        <f>#REF!*#REF!</f>
        <v>#REF!</v>
      </c>
    </row>
    <row r="12" spans="2:64" ht="22.15" customHeight="1" thickBot="1" x14ac:dyDescent="0.25">
      <c r="B12" s="174"/>
      <c r="C12" s="475"/>
      <c r="D12" s="438"/>
      <c r="E12" s="438"/>
      <c r="F12" s="360"/>
      <c r="G12" s="360"/>
      <c r="H12" s="360"/>
      <c r="I12" s="173">
        <v>7</v>
      </c>
      <c r="J12" s="142"/>
      <c r="K12" s="305"/>
      <c r="L12" s="305"/>
      <c r="M12" s="305"/>
      <c r="N12" s="305"/>
      <c r="O12" s="537"/>
      <c r="P12" s="482"/>
      <c r="Q12" s="327"/>
      <c r="R12" s="346"/>
      <c r="S12" s="7"/>
      <c r="T12" s="191">
        <v>7</v>
      </c>
      <c r="U12" s="142"/>
      <c r="V12" s="173">
        <v>7</v>
      </c>
      <c r="W12" s="146"/>
      <c r="X12" s="7"/>
      <c r="Y12" s="51" t="s">
        <v>122</v>
      </c>
      <c r="Z12" s="60">
        <v>1</v>
      </c>
      <c r="AA12" s="430"/>
      <c r="AB12" s="427"/>
      <c r="AC12" s="7"/>
      <c r="AD12" s="47" t="s">
        <v>71</v>
      </c>
      <c r="AE12" s="226">
        <v>7</v>
      </c>
      <c r="AF12" s="227"/>
      <c r="AG12" s="48" t="s">
        <v>86</v>
      </c>
      <c r="AH12" s="226">
        <v>10</v>
      </c>
      <c r="AI12" s="227"/>
      <c r="AJ12" s="394"/>
      <c r="AK12" s="397"/>
      <c r="AL12" s="390"/>
      <c r="AM12" s="6"/>
      <c r="AN12" s="386"/>
      <c r="AO12" s="6"/>
      <c r="AP12" s="57" t="s">
        <v>121</v>
      </c>
      <c r="AQ12" s="56">
        <f>AQ11*1/AQ10</f>
        <v>0.46153846153846156</v>
      </c>
      <c r="AR12" s="6"/>
      <c r="AS12" s="406" t="s">
        <v>159</v>
      </c>
      <c r="AT12" s="84" t="s">
        <v>113</v>
      </c>
      <c r="AU12" s="121">
        <v>2340</v>
      </c>
      <c r="AV12" s="6"/>
      <c r="AW12" s="93">
        <f t="shared" si="0"/>
        <v>0</v>
      </c>
      <c r="AX12" s="98">
        <f t="shared" si="1"/>
        <v>0</v>
      </c>
      <c r="AZ12" s="30">
        <v>5</v>
      </c>
      <c r="BA12" s="75" t="e">
        <f>#REF!*#REF!</f>
        <v>#REF!</v>
      </c>
      <c r="BB12" s="71" t="e">
        <f>#REF!*#REF!</f>
        <v>#REF!</v>
      </c>
      <c r="BC12" s="75" t="e">
        <f>#REF!*#REF!</f>
        <v>#REF!</v>
      </c>
      <c r="BD12" s="71" t="e">
        <f>#REF!*#REF!</f>
        <v>#REF!</v>
      </c>
      <c r="BE12" s="75" t="e">
        <f>#REF!*#REF!</f>
        <v>#REF!</v>
      </c>
      <c r="BF12" s="71" t="e">
        <f>#REF!*#REF!</f>
        <v>#REF!</v>
      </c>
    </row>
    <row r="13" spans="2:64" ht="22.15" customHeight="1" x14ac:dyDescent="0.2">
      <c r="B13" s="174"/>
      <c r="C13" s="475"/>
      <c r="D13" s="438"/>
      <c r="E13" s="438"/>
      <c r="F13" s="360"/>
      <c r="G13" s="360"/>
      <c r="H13" s="360"/>
      <c r="I13" s="173">
        <v>8</v>
      </c>
      <c r="J13" s="142"/>
      <c r="K13" s="305"/>
      <c r="L13" s="305"/>
      <c r="M13" s="305"/>
      <c r="N13" s="305"/>
      <c r="O13" s="537"/>
      <c r="P13" s="501" t="s">
        <v>82</v>
      </c>
      <c r="Q13" s="328" t="s">
        <v>219</v>
      </c>
      <c r="R13" s="328" t="s">
        <v>222</v>
      </c>
      <c r="S13" s="7"/>
      <c r="T13" s="191">
        <v>8</v>
      </c>
      <c r="U13" s="142"/>
      <c r="V13" s="173">
        <v>8</v>
      </c>
      <c r="W13" s="147"/>
      <c r="X13" s="7"/>
      <c r="Y13" s="63" t="s">
        <v>123</v>
      </c>
      <c r="Z13" s="61"/>
      <c r="AA13" s="447" t="s">
        <v>128</v>
      </c>
      <c r="AB13" s="446" t="s">
        <v>29</v>
      </c>
      <c r="AC13" s="7"/>
      <c r="AD13" s="40" t="s">
        <v>72</v>
      </c>
      <c r="AE13" s="106">
        <v>7</v>
      </c>
      <c r="AF13" s="225"/>
      <c r="AG13" s="26" t="s">
        <v>87</v>
      </c>
      <c r="AH13" s="106">
        <v>7</v>
      </c>
      <c r="AI13" s="225">
        <v>1</v>
      </c>
      <c r="AJ13" s="391" t="s">
        <v>110</v>
      </c>
      <c r="AK13" s="398" t="s">
        <v>30</v>
      </c>
      <c r="AL13" s="347" t="s">
        <v>31</v>
      </c>
      <c r="AM13" s="6"/>
      <c r="AN13" s="386"/>
      <c r="AO13" s="6"/>
      <c r="AP13" s="58" t="s">
        <v>113</v>
      </c>
      <c r="AQ13" s="244">
        <f>AQ7*13</f>
        <v>2340</v>
      </c>
      <c r="AR13" s="6"/>
      <c r="AS13" s="406"/>
      <c r="AT13" s="84" t="s">
        <v>151</v>
      </c>
      <c r="AU13" s="121" t="e">
        <f>BE7*1</f>
        <v>#REF!</v>
      </c>
      <c r="AV13" s="6"/>
      <c r="AW13" s="93">
        <f t="shared" si="0"/>
        <v>0</v>
      </c>
      <c r="AX13" s="98">
        <f t="shared" si="1"/>
        <v>7</v>
      </c>
      <c r="AZ13" s="30">
        <v>6</v>
      </c>
      <c r="BA13" s="75" t="e">
        <f>#REF!*#REF!</f>
        <v>#REF!</v>
      </c>
      <c r="BB13" s="71" t="e">
        <f>#REF!*#REF!</f>
        <v>#REF!</v>
      </c>
      <c r="BC13" s="75" t="e">
        <f>#REF!*#REF!</f>
        <v>#REF!</v>
      </c>
      <c r="BD13" s="71" t="e">
        <f>#REF!*#REF!</f>
        <v>#REF!</v>
      </c>
      <c r="BE13" s="75" t="e">
        <f>#REF!*#REF!</f>
        <v>#REF!</v>
      </c>
      <c r="BF13" s="71" t="e">
        <f>#REF!*#REF!</f>
        <v>#REF!</v>
      </c>
    </row>
    <row r="14" spans="2:64" ht="22.15" customHeight="1" x14ac:dyDescent="0.2">
      <c r="B14" s="174"/>
      <c r="C14" s="475"/>
      <c r="D14" s="438"/>
      <c r="E14" s="438"/>
      <c r="F14" s="360"/>
      <c r="G14" s="360"/>
      <c r="H14" s="360"/>
      <c r="I14" s="173">
        <v>9</v>
      </c>
      <c r="J14" s="142"/>
      <c r="K14" s="305"/>
      <c r="L14" s="305"/>
      <c r="M14" s="305"/>
      <c r="N14" s="305"/>
      <c r="O14" s="537"/>
      <c r="P14" s="481"/>
      <c r="Q14" s="329" t="s">
        <v>220</v>
      </c>
      <c r="R14" s="329" t="s">
        <v>223</v>
      </c>
      <c r="S14" s="7"/>
      <c r="T14" s="191">
        <v>9</v>
      </c>
      <c r="U14" s="142"/>
      <c r="V14" s="173">
        <v>9</v>
      </c>
      <c r="W14" s="147"/>
      <c r="X14" s="7"/>
      <c r="Y14" s="63" t="s">
        <v>100</v>
      </c>
      <c r="Z14" s="61"/>
      <c r="AA14" s="424"/>
      <c r="AB14" s="418"/>
      <c r="AC14" s="7"/>
      <c r="AD14" s="41" t="s">
        <v>73</v>
      </c>
      <c r="AE14" s="226">
        <v>8</v>
      </c>
      <c r="AF14" s="224"/>
      <c r="AG14" s="38" t="s">
        <v>88</v>
      </c>
      <c r="AH14" s="226">
        <v>5</v>
      </c>
      <c r="AI14" s="224">
        <v>1</v>
      </c>
      <c r="AJ14" s="400"/>
      <c r="AK14" s="401"/>
      <c r="AL14" s="395"/>
      <c r="AM14" s="6"/>
      <c r="AN14" s="386"/>
      <c r="AO14" s="6"/>
      <c r="AP14" s="58" t="s">
        <v>114</v>
      </c>
      <c r="AQ14" s="244">
        <f>AQ8*AA5</f>
        <v>420</v>
      </c>
      <c r="AR14" s="6"/>
      <c r="AS14" s="406"/>
      <c r="AT14" s="84" t="s">
        <v>152</v>
      </c>
      <c r="AU14" s="85" t="e">
        <f>BF7*1</f>
        <v>#REF!</v>
      </c>
      <c r="AV14" s="6"/>
      <c r="AW14" s="93">
        <f t="shared" si="0"/>
        <v>0</v>
      </c>
      <c r="AX14" s="98">
        <f t="shared" si="1"/>
        <v>5</v>
      </c>
      <c r="AZ14" s="30">
        <v>7</v>
      </c>
      <c r="BA14" s="75" t="e">
        <f>#REF!*#REF!</f>
        <v>#REF!</v>
      </c>
      <c r="BB14" s="71" t="e">
        <f>#REF!*#REF!</f>
        <v>#REF!</v>
      </c>
      <c r="BC14" s="75" t="e">
        <f>#REF!*#REF!</f>
        <v>#REF!</v>
      </c>
      <c r="BD14" s="71" t="e">
        <f>#REF!*#REF!</f>
        <v>#REF!</v>
      </c>
      <c r="BE14" s="75" t="e">
        <f>#REF!*#REF!</f>
        <v>#REF!</v>
      </c>
      <c r="BF14" s="71" t="e">
        <f>#REF!*#REF!</f>
        <v>#REF!</v>
      </c>
    </row>
    <row r="15" spans="2:64" ht="22.15" customHeight="1" thickBot="1" x14ac:dyDescent="0.25">
      <c r="B15" s="174"/>
      <c r="C15" s="475"/>
      <c r="D15" s="438"/>
      <c r="E15" s="438"/>
      <c r="F15" s="360"/>
      <c r="G15" s="360"/>
      <c r="H15" s="360"/>
      <c r="I15" s="173">
        <v>10</v>
      </c>
      <c r="J15" s="142"/>
      <c r="K15" s="305"/>
      <c r="L15" s="305"/>
      <c r="M15" s="305"/>
      <c r="N15" s="305"/>
      <c r="O15" s="537"/>
      <c r="P15" s="481"/>
      <c r="Q15" s="329" t="s">
        <v>221</v>
      </c>
      <c r="R15" s="329"/>
      <c r="S15" s="7"/>
      <c r="T15" s="191">
        <v>10</v>
      </c>
      <c r="U15" s="142"/>
      <c r="V15" s="173">
        <v>10</v>
      </c>
      <c r="W15" s="147"/>
      <c r="X15" s="7"/>
      <c r="Y15" s="50" t="s">
        <v>101</v>
      </c>
      <c r="Z15" s="60">
        <v>1</v>
      </c>
      <c r="AA15" s="428" t="s">
        <v>129</v>
      </c>
      <c r="AB15" s="425" t="s">
        <v>32</v>
      </c>
      <c r="AC15" s="7"/>
      <c r="AD15" s="40" t="s">
        <v>74</v>
      </c>
      <c r="AE15" s="106">
        <v>8</v>
      </c>
      <c r="AF15" s="225">
        <v>1</v>
      </c>
      <c r="AG15" s="26" t="s">
        <v>89</v>
      </c>
      <c r="AH15" s="106">
        <v>7</v>
      </c>
      <c r="AI15" s="225">
        <v>1</v>
      </c>
      <c r="AJ15" s="393" t="s">
        <v>111</v>
      </c>
      <c r="AK15" s="396" t="s">
        <v>33</v>
      </c>
      <c r="AL15" s="389" t="s">
        <v>34</v>
      </c>
      <c r="AM15" s="6"/>
      <c r="AN15" s="386"/>
      <c r="AO15" s="6"/>
      <c r="AP15" s="237" t="s">
        <v>119</v>
      </c>
      <c r="AQ15" s="238">
        <f>AQ14*1/AQ13</f>
        <v>0.17948717948717949</v>
      </c>
      <c r="AR15" s="6"/>
      <c r="AV15" s="6"/>
      <c r="AW15" s="93">
        <f t="shared" si="0"/>
        <v>8</v>
      </c>
      <c r="AX15" s="98">
        <f t="shared" si="1"/>
        <v>7</v>
      </c>
      <c r="AZ15" s="30">
        <v>8</v>
      </c>
      <c r="BA15" s="75" t="e">
        <f>#REF!*#REF!</f>
        <v>#REF!</v>
      </c>
      <c r="BB15" s="71" t="e">
        <f>#REF!*#REF!</f>
        <v>#REF!</v>
      </c>
      <c r="BC15" s="75" t="e">
        <f>#REF!*#REF!</f>
        <v>#REF!</v>
      </c>
      <c r="BD15" s="71" t="e">
        <f>#REF!*#REF!</f>
        <v>#REF!</v>
      </c>
      <c r="BE15" s="75" t="e">
        <f>#REF!*#REF!</f>
        <v>#REF!</v>
      </c>
      <c r="BF15" s="71" t="e">
        <f>#REF!*#REF!</f>
        <v>#REF!</v>
      </c>
    </row>
    <row r="16" spans="2:64" ht="22.15" customHeight="1" x14ac:dyDescent="0.2">
      <c r="B16" s="174"/>
      <c r="C16" s="475"/>
      <c r="D16" s="438"/>
      <c r="E16" s="438"/>
      <c r="F16" s="360"/>
      <c r="G16" s="360"/>
      <c r="H16" s="360"/>
      <c r="I16" s="173">
        <v>11</v>
      </c>
      <c r="J16" s="142"/>
      <c r="K16" s="305"/>
      <c r="L16" s="305"/>
      <c r="M16" s="305"/>
      <c r="N16" s="305"/>
      <c r="O16" s="537"/>
      <c r="P16" s="481"/>
      <c r="Q16" s="326"/>
      <c r="R16" s="326"/>
      <c r="S16" s="7"/>
      <c r="T16" s="191">
        <v>11</v>
      </c>
      <c r="U16" s="142"/>
      <c r="V16" s="173">
        <v>11</v>
      </c>
      <c r="W16" s="147"/>
      <c r="X16" s="7"/>
      <c r="Y16" s="50" t="s">
        <v>102</v>
      </c>
      <c r="Z16" s="60"/>
      <c r="AA16" s="430"/>
      <c r="AB16" s="427"/>
      <c r="AC16" s="7"/>
      <c r="AD16" s="42" t="s">
        <v>75</v>
      </c>
      <c r="AE16" s="226">
        <v>9</v>
      </c>
      <c r="AF16" s="228">
        <v>1</v>
      </c>
      <c r="AG16" s="38" t="s">
        <v>90</v>
      </c>
      <c r="AH16" s="226">
        <v>6</v>
      </c>
      <c r="AI16" s="228">
        <v>1</v>
      </c>
      <c r="AJ16" s="394"/>
      <c r="AK16" s="397"/>
      <c r="AL16" s="390"/>
      <c r="AM16" s="6"/>
      <c r="AN16" s="386"/>
      <c r="AO16" s="6"/>
      <c r="AP16" s="2"/>
      <c r="AQ16" s="6"/>
      <c r="AR16" s="6"/>
      <c r="AV16" s="6"/>
      <c r="AW16" s="93">
        <f t="shared" si="0"/>
        <v>9</v>
      </c>
      <c r="AX16" s="98">
        <f t="shared" si="1"/>
        <v>6</v>
      </c>
      <c r="AZ16" s="30">
        <v>9</v>
      </c>
      <c r="BA16" s="75" t="e">
        <f>#REF!*#REF!</f>
        <v>#REF!</v>
      </c>
      <c r="BB16" s="71" t="e">
        <f>#REF!*#REF!</f>
        <v>#REF!</v>
      </c>
      <c r="BC16" s="75" t="e">
        <f>#REF!*#REF!</f>
        <v>#REF!</v>
      </c>
      <c r="BD16" s="71" t="e">
        <f>#REF!*#REF!</f>
        <v>#REF!</v>
      </c>
      <c r="BE16" s="75" t="e">
        <f>#REF!*#REF!</f>
        <v>#REF!</v>
      </c>
      <c r="BF16" s="71" t="e">
        <f>#REF!*#REF!</f>
        <v>#REF!</v>
      </c>
    </row>
    <row r="17" spans="2:64" ht="22.15" customHeight="1" x14ac:dyDescent="0.2">
      <c r="B17" s="174"/>
      <c r="C17" s="475"/>
      <c r="D17" s="438"/>
      <c r="E17" s="438"/>
      <c r="F17" s="360"/>
      <c r="G17" s="360"/>
      <c r="H17" s="360"/>
      <c r="I17" s="173">
        <v>12</v>
      </c>
      <c r="J17" s="142"/>
      <c r="K17" s="305"/>
      <c r="L17" s="305"/>
      <c r="M17" s="305"/>
      <c r="N17" s="305"/>
      <c r="O17" s="537"/>
      <c r="P17" s="481"/>
      <c r="Q17" s="326"/>
      <c r="R17" s="326"/>
      <c r="S17" s="7"/>
      <c r="T17" s="191">
        <v>12</v>
      </c>
      <c r="U17" s="142"/>
      <c r="V17" s="173">
        <v>12</v>
      </c>
      <c r="W17" s="147"/>
      <c r="X17" s="7"/>
      <c r="Y17" s="63" t="s">
        <v>103</v>
      </c>
      <c r="Z17" s="66"/>
      <c r="AA17" s="432" t="s">
        <v>130</v>
      </c>
      <c r="AB17" s="417" t="s">
        <v>35</v>
      </c>
      <c r="AC17" s="7"/>
      <c r="AD17" s="43" t="s">
        <v>76</v>
      </c>
      <c r="AE17" s="106">
        <v>8</v>
      </c>
      <c r="AF17" s="225">
        <v>1</v>
      </c>
      <c r="AG17" s="26" t="s">
        <v>91</v>
      </c>
      <c r="AH17" s="106">
        <v>9</v>
      </c>
      <c r="AI17" s="225"/>
      <c r="AJ17" s="391" t="s">
        <v>112</v>
      </c>
      <c r="AK17" s="398" t="s">
        <v>36</v>
      </c>
      <c r="AL17" s="347" t="s">
        <v>37</v>
      </c>
      <c r="AM17" s="6"/>
      <c r="AN17" s="386"/>
      <c r="AO17" s="6"/>
      <c r="AP17" s="2"/>
      <c r="AQ17" s="6"/>
      <c r="AR17" s="6"/>
      <c r="AV17" s="6"/>
      <c r="AW17" s="93">
        <f t="shared" si="0"/>
        <v>8</v>
      </c>
      <c r="AX17" s="98">
        <f t="shared" si="1"/>
        <v>0</v>
      </c>
      <c r="AZ17" s="30">
        <v>10</v>
      </c>
      <c r="BA17" s="75" t="e">
        <f>#REF!*#REF!</f>
        <v>#REF!</v>
      </c>
      <c r="BB17" s="71" t="e">
        <f>#REF!*#REF!</f>
        <v>#REF!</v>
      </c>
      <c r="BC17" s="75" t="e">
        <f>#REF!*#REF!</f>
        <v>#REF!</v>
      </c>
      <c r="BD17" s="71" t="e">
        <f>#REF!*#REF!</f>
        <v>#REF!</v>
      </c>
      <c r="BE17" s="75" t="e">
        <f>#REF!*#REF!</f>
        <v>#REF!</v>
      </c>
      <c r="BF17" s="71" t="e">
        <f>#REF!*#REF!</f>
        <v>#REF!</v>
      </c>
    </row>
    <row r="18" spans="2:64" ht="22.15" customHeight="1" thickBot="1" x14ac:dyDescent="0.25">
      <c r="B18" s="175"/>
      <c r="C18" s="476"/>
      <c r="D18" s="439"/>
      <c r="E18" s="439"/>
      <c r="F18" s="361"/>
      <c r="G18" s="361"/>
      <c r="H18" s="361"/>
      <c r="I18" s="176">
        <v>13</v>
      </c>
      <c r="J18" s="143"/>
      <c r="K18" s="306"/>
      <c r="L18" s="306"/>
      <c r="M18" s="306"/>
      <c r="N18" s="306"/>
      <c r="O18" s="537"/>
      <c r="P18" s="502"/>
      <c r="Q18" s="327"/>
      <c r="R18" s="327"/>
      <c r="S18" s="7"/>
      <c r="T18" s="192">
        <v>13</v>
      </c>
      <c r="U18" s="143"/>
      <c r="V18" s="176">
        <v>13</v>
      </c>
      <c r="W18" s="148"/>
      <c r="X18" s="7"/>
      <c r="Y18" s="64" t="s">
        <v>104</v>
      </c>
      <c r="Z18" s="67"/>
      <c r="AA18" s="433"/>
      <c r="AB18" s="431"/>
      <c r="AC18" s="7"/>
      <c r="AD18" s="44" t="s">
        <v>77</v>
      </c>
      <c r="AE18" s="229">
        <v>5</v>
      </c>
      <c r="AF18" s="230">
        <v>1</v>
      </c>
      <c r="AG18" s="25" t="s">
        <v>92</v>
      </c>
      <c r="AH18" s="229">
        <v>10</v>
      </c>
      <c r="AI18" s="230"/>
      <c r="AJ18" s="392"/>
      <c r="AK18" s="399"/>
      <c r="AL18" s="348"/>
      <c r="AM18" s="6"/>
      <c r="AN18" s="387"/>
      <c r="AO18" s="6"/>
      <c r="AP18" s="2"/>
      <c r="AQ18" s="6"/>
      <c r="AR18" s="6"/>
      <c r="AV18" s="6"/>
      <c r="AW18" s="93">
        <f t="shared" si="0"/>
        <v>5</v>
      </c>
      <c r="AX18" s="98">
        <f t="shared" si="1"/>
        <v>0</v>
      </c>
      <c r="AZ18" s="30">
        <v>11</v>
      </c>
      <c r="BA18" s="75" t="e">
        <f>#REF!*#REF!</f>
        <v>#REF!</v>
      </c>
      <c r="BB18" s="71" t="e">
        <f>#REF!*#REF!</f>
        <v>#REF!</v>
      </c>
      <c r="BC18" s="75" t="e">
        <f>#REF!*#REF!</f>
        <v>#REF!</v>
      </c>
      <c r="BD18" s="71" t="e">
        <f>#REF!*#REF!</f>
        <v>#REF!</v>
      </c>
      <c r="BE18" s="75" t="e">
        <f>#REF!*#REF!</f>
        <v>#REF!</v>
      </c>
      <c r="BF18" s="71" t="e">
        <f>#REF!*#REF!</f>
        <v>#REF!</v>
      </c>
    </row>
    <row r="19" spans="2:64" s="18" customFormat="1" ht="5.0999999999999996" customHeight="1" thickBot="1" x14ac:dyDescent="0.25">
      <c r="B19" s="35"/>
      <c r="C19" s="177"/>
      <c r="D19" s="135"/>
      <c r="E19" s="137"/>
      <c r="F19" s="23"/>
      <c r="G19" s="23"/>
      <c r="H19" s="23"/>
      <c r="I19" s="178"/>
      <c r="J19" s="23"/>
      <c r="K19" s="11"/>
      <c r="L19" s="11"/>
      <c r="M19" s="11"/>
      <c r="N19" s="11"/>
      <c r="O19" s="538"/>
      <c r="P19" s="193"/>
      <c r="Q19" s="23"/>
      <c r="R19" s="23"/>
      <c r="S19" s="7"/>
      <c r="T19" s="178"/>
      <c r="U19" s="23"/>
      <c r="V19" s="178"/>
      <c r="W19" s="23"/>
      <c r="X19" s="7"/>
      <c r="Y19" s="13"/>
      <c r="Z19" s="34"/>
      <c r="AA19" s="15"/>
      <c r="AB19" s="14"/>
      <c r="AC19" s="7"/>
      <c r="AD19" s="10"/>
      <c r="AE19" s="210"/>
      <c r="AF19" s="211"/>
      <c r="AG19" s="10"/>
      <c r="AH19" s="210"/>
      <c r="AI19" s="211"/>
      <c r="AJ19" s="16"/>
      <c r="AK19" s="7"/>
      <c r="AL19" s="17"/>
      <c r="AM19" s="10"/>
      <c r="AN19" s="35"/>
      <c r="AO19" s="10"/>
      <c r="AP19" s="12"/>
      <c r="AQ19" s="243"/>
      <c r="AR19" s="10"/>
      <c r="AT19" s="24"/>
      <c r="AU19" s="78"/>
      <c r="AV19" s="10"/>
      <c r="AW19" s="93"/>
      <c r="AX19" s="95"/>
      <c r="AZ19" s="30">
        <v>12</v>
      </c>
      <c r="BA19" s="75" t="e">
        <f>#REF!*#REF!</f>
        <v>#REF!</v>
      </c>
      <c r="BB19" s="71" t="e">
        <f>#REF!*#REF!</f>
        <v>#REF!</v>
      </c>
      <c r="BC19" s="75" t="e">
        <f>#REF!*#REF!</f>
        <v>#REF!</v>
      </c>
      <c r="BD19" s="71" t="e">
        <f>#REF!*#REF!</f>
        <v>#REF!</v>
      </c>
      <c r="BE19" s="75" t="e">
        <f>#REF!*#REF!</f>
        <v>#REF!</v>
      </c>
      <c r="BF19" s="71" t="e">
        <f>#REF!*#REF!</f>
        <v>#REF!</v>
      </c>
      <c r="BH19" s="209"/>
    </row>
    <row r="20" spans="2:64" ht="39.950000000000003" customHeight="1" thickBot="1" x14ac:dyDescent="0.25">
      <c r="B20" s="165"/>
      <c r="C20" s="166"/>
      <c r="D20" s="465" t="s">
        <v>0</v>
      </c>
      <c r="E20" s="376" t="s">
        <v>11</v>
      </c>
      <c r="F20" s="467" t="s">
        <v>12</v>
      </c>
      <c r="G20" s="467" t="s">
        <v>10</v>
      </c>
      <c r="H20" s="467" t="s">
        <v>15</v>
      </c>
      <c r="I20" s="469" t="s">
        <v>178</v>
      </c>
      <c r="J20" s="470"/>
      <c r="K20" s="376" t="s">
        <v>2</v>
      </c>
      <c r="L20" s="376" t="s">
        <v>3</v>
      </c>
      <c r="M20" s="376" t="s">
        <v>4</v>
      </c>
      <c r="N20" s="376" t="s">
        <v>5</v>
      </c>
      <c r="O20" s="539"/>
      <c r="P20" s="376" t="s">
        <v>1</v>
      </c>
      <c r="Q20" s="378" t="s">
        <v>8</v>
      </c>
      <c r="R20" s="499" t="s">
        <v>9</v>
      </c>
      <c r="T20" s="364" t="s">
        <v>14</v>
      </c>
      <c r="U20" s="365"/>
      <c r="V20" s="378" t="s">
        <v>13</v>
      </c>
      <c r="W20" s="379"/>
      <c r="Y20" s="231" t="s">
        <v>106</v>
      </c>
      <c r="Z20" s="33"/>
      <c r="AA20" s="232" t="s">
        <v>17</v>
      </c>
      <c r="AB20" s="419" t="s">
        <v>6</v>
      </c>
      <c r="AD20" s="215" t="s">
        <v>124</v>
      </c>
      <c r="AE20" s="216"/>
      <c r="AF20" s="217"/>
      <c r="AG20" s="216"/>
      <c r="AH20" s="216"/>
      <c r="AI20" s="217"/>
      <c r="AJ20" s="216"/>
      <c r="AK20" s="216"/>
      <c r="AL20" s="218"/>
      <c r="AM20" s="2"/>
      <c r="AN20" s="62" t="s">
        <v>182</v>
      </c>
      <c r="AO20" s="2"/>
      <c r="AP20" s="508" t="s">
        <v>183</v>
      </c>
      <c r="AQ20" s="509"/>
      <c r="AR20" s="2"/>
      <c r="AV20" s="2"/>
      <c r="AW20" s="99"/>
      <c r="AX20" s="97"/>
      <c r="AZ20" s="30">
        <v>13</v>
      </c>
      <c r="BA20" s="75" t="e">
        <f>#REF!*#REF!</f>
        <v>#REF!</v>
      </c>
      <c r="BB20" s="71" t="e">
        <f>#REF!*#REF!</f>
        <v>#REF!</v>
      </c>
      <c r="BC20" s="75" t="e">
        <f>#REF!*#REF!</f>
        <v>#REF!</v>
      </c>
      <c r="BD20" s="71" t="e">
        <f>#REF!*#REF!</f>
        <v>#REF!</v>
      </c>
      <c r="BE20" s="75" t="e">
        <f>#REF!*#REF!</f>
        <v>#REF!</v>
      </c>
      <c r="BF20" s="71" t="e">
        <f>#REF!*#REF!</f>
        <v>#REF!</v>
      </c>
    </row>
    <row r="21" spans="2:64" ht="20.100000000000001" customHeight="1" thickBot="1" x14ac:dyDescent="0.25">
      <c r="B21" s="168"/>
      <c r="C21" s="169"/>
      <c r="D21" s="466"/>
      <c r="E21" s="377"/>
      <c r="F21" s="468"/>
      <c r="G21" s="468"/>
      <c r="H21" s="468"/>
      <c r="I21" s="471"/>
      <c r="J21" s="503"/>
      <c r="K21" s="377"/>
      <c r="L21" s="377"/>
      <c r="M21" s="377"/>
      <c r="N21" s="377"/>
      <c r="O21" s="539"/>
      <c r="P21" s="377"/>
      <c r="Q21" s="498"/>
      <c r="R21" s="500"/>
      <c r="S21" s="46"/>
      <c r="T21" s="366"/>
      <c r="U21" s="367"/>
      <c r="V21" s="380"/>
      <c r="W21" s="381"/>
      <c r="X21" s="46"/>
      <c r="Y21" s="37" t="s">
        <v>105</v>
      </c>
      <c r="Z21" s="102"/>
      <c r="AA21" s="8">
        <f>SUM(Z22:Z34)</f>
        <v>8</v>
      </c>
      <c r="AB21" s="420"/>
      <c r="AC21" s="46"/>
      <c r="AD21" s="221" t="s">
        <v>131</v>
      </c>
      <c r="AE21" s="53"/>
      <c r="AF21" s="54"/>
      <c r="AG21" s="53"/>
      <c r="AH21" s="53"/>
      <c r="AI21" s="54"/>
      <c r="AJ21" s="222" t="s">
        <v>17</v>
      </c>
      <c r="AK21" s="196" t="s">
        <v>125</v>
      </c>
      <c r="AL21" s="156" t="s">
        <v>93</v>
      </c>
      <c r="AM21" s="2"/>
      <c r="AN21" s="385" t="s">
        <v>244</v>
      </c>
      <c r="AO21" s="2"/>
      <c r="AP21" s="69" t="s">
        <v>136</v>
      </c>
      <c r="AQ21" s="70">
        <v>2</v>
      </c>
      <c r="AR21" s="2"/>
      <c r="AV21" s="2"/>
      <c r="AW21" s="93"/>
      <c r="AX21" s="93"/>
      <c r="AZ21" s="30">
        <v>14</v>
      </c>
      <c r="BA21" s="75" t="e">
        <f>#REF!*#REF!</f>
        <v>#REF!</v>
      </c>
      <c r="BB21" s="71" t="e">
        <f>#REF!*#REF!</f>
        <v>#REF!</v>
      </c>
      <c r="BC21" s="75" t="e">
        <f>#REF!*#REF!</f>
        <v>#REF!</v>
      </c>
      <c r="BD21" s="71" t="e">
        <f>#REF!*#REF!</f>
        <v>#REF!</v>
      </c>
      <c r="BE21" s="75" t="e">
        <f>#REF!*#REF!</f>
        <v>#REF!</v>
      </c>
      <c r="BF21" s="71" t="e">
        <f>#REF!*#REF!</f>
        <v>#REF!</v>
      </c>
    </row>
    <row r="22" spans="2:64" ht="40.9" customHeight="1" x14ac:dyDescent="0.2">
      <c r="B22" s="91">
        <v>1</v>
      </c>
      <c r="C22" s="179"/>
      <c r="D22" s="453" t="s">
        <v>210</v>
      </c>
      <c r="E22" s="437" t="s">
        <v>211</v>
      </c>
      <c r="F22" s="493" t="s">
        <v>224</v>
      </c>
      <c r="G22" s="490" t="s">
        <v>256</v>
      </c>
      <c r="H22" s="490" t="s">
        <v>225</v>
      </c>
      <c r="I22" s="180">
        <v>1</v>
      </c>
      <c r="J22" s="288" t="s">
        <v>264</v>
      </c>
      <c r="K22" s="324" t="s">
        <v>228</v>
      </c>
      <c r="L22" s="322" t="s">
        <v>228</v>
      </c>
      <c r="M22" s="322" t="s">
        <v>228</v>
      </c>
      <c r="N22" s="322" t="s">
        <v>228</v>
      </c>
      <c r="O22" s="536"/>
      <c r="P22" s="486" t="s">
        <v>81</v>
      </c>
      <c r="Q22" s="335" t="s">
        <v>235</v>
      </c>
      <c r="R22" s="332" t="s">
        <v>229</v>
      </c>
      <c r="S22" s="7"/>
      <c r="T22" s="180">
        <v>1</v>
      </c>
      <c r="U22" s="325" t="s">
        <v>231</v>
      </c>
      <c r="V22" s="180">
        <v>1</v>
      </c>
      <c r="W22" s="291" t="s">
        <v>232</v>
      </c>
      <c r="X22" s="7"/>
      <c r="Y22" s="31" t="s">
        <v>94</v>
      </c>
      <c r="Z22" s="65">
        <v>1</v>
      </c>
      <c r="AA22" s="445" t="s">
        <v>20</v>
      </c>
      <c r="AB22" s="444" t="s">
        <v>19</v>
      </c>
      <c r="AC22" s="7"/>
      <c r="AD22" s="52" t="s">
        <v>160</v>
      </c>
      <c r="AE22" s="223">
        <v>1</v>
      </c>
      <c r="AF22" s="224">
        <v>1</v>
      </c>
      <c r="AG22" s="39" t="s">
        <v>78</v>
      </c>
      <c r="AH22" s="223">
        <v>7</v>
      </c>
      <c r="AI22" s="224">
        <v>1</v>
      </c>
      <c r="AJ22" s="393" t="s">
        <v>107</v>
      </c>
      <c r="AK22" s="396" t="s">
        <v>21</v>
      </c>
      <c r="AL22" s="389" t="s">
        <v>39</v>
      </c>
      <c r="AM22" s="6"/>
      <c r="AN22" s="386"/>
      <c r="AO22" s="6"/>
      <c r="AP22" s="49" t="s">
        <v>135</v>
      </c>
      <c r="AQ22" s="55">
        <v>26</v>
      </c>
      <c r="AR22" s="6"/>
      <c r="AV22" s="6"/>
      <c r="AW22" s="93">
        <f t="shared" ref="AW22:AW28" si="3">AE22*AF22</f>
        <v>1</v>
      </c>
      <c r="AX22" s="98">
        <f t="shared" ref="AX22:AX28" si="4">AH22*AI22</f>
        <v>7</v>
      </c>
      <c r="AZ22" s="30">
        <v>15</v>
      </c>
      <c r="BA22" s="75" t="e">
        <f>#REF!*#REF!</f>
        <v>#REF!</v>
      </c>
      <c r="BB22" s="71" t="e">
        <f>#REF!*#REF!</f>
        <v>#REF!</v>
      </c>
      <c r="BC22" s="75" t="e">
        <f>#REF!*#REF!</f>
        <v>#REF!</v>
      </c>
      <c r="BD22" s="71" t="e">
        <f>#REF!*#REF!</f>
        <v>#REF!</v>
      </c>
      <c r="BE22" s="75" t="e">
        <f>#REF!*#REF!</f>
        <v>#REF!</v>
      </c>
      <c r="BF22" s="71" t="e">
        <f>#REF!*#REF!</f>
        <v>#REF!</v>
      </c>
      <c r="BH22" s="68" t="s">
        <v>138</v>
      </c>
      <c r="BI22" s="56">
        <f>AQ25*1</f>
        <v>0.47222222222222221</v>
      </c>
      <c r="BJ22" s="56">
        <f>BK22-BI22</f>
        <v>0.52777777777777779</v>
      </c>
      <c r="BK22" s="240">
        <v>1</v>
      </c>
      <c r="BL22" s="240"/>
    </row>
    <row r="23" spans="2:64" ht="46.15" customHeight="1" x14ac:dyDescent="0.2">
      <c r="B23" s="181"/>
      <c r="C23" s="473" t="s">
        <v>184</v>
      </c>
      <c r="D23" s="454"/>
      <c r="E23" s="438"/>
      <c r="F23" s="493"/>
      <c r="G23" s="491"/>
      <c r="H23" s="491"/>
      <c r="I23" s="130">
        <v>2</v>
      </c>
      <c r="J23" s="291" t="s">
        <v>265</v>
      </c>
      <c r="K23" s="324" t="s">
        <v>228</v>
      </c>
      <c r="L23" s="322" t="s">
        <v>228</v>
      </c>
      <c r="M23" s="322" t="s">
        <v>228</v>
      </c>
      <c r="N23" s="322" t="s">
        <v>228</v>
      </c>
      <c r="O23" s="536"/>
      <c r="P23" s="486"/>
      <c r="Q23" s="336" t="s">
        <v>216</v>
      </c>
      <c r="R23" s="333" t="s">
        <v>230</v>
      </c>
      <c r="S23" s="7"/>
      <c r="T23" s="130">
        <v>2</v>
      </c>
      <c r="U23" s="290"/>
      <c r="V23" s="130">
        <v>2</v>
      </c>
      <c r="W23" s="291" t="s">
        <v>233</v>
      </c>
      <c r="X23" s="7"/>
      <c r="Y23" s="50" t="s">
        <v>95</v>
      </c>
      <c r="Z23" s="59"/>
      <c r="AA23" s="430"/>
      <c r="AB23" s="427"/>
      <c r="AC23" s="7"/>
      <c r="AD23" s="40" t="s">
        <v>66</v>
      </c>
      <c r="AE23" s="106">
        <v>2</v>
      </c>
      <c r="AF23" s="225"/>
      <c r="AG23" s="9" t="s">
        <v>79</v>
      </c>
      <c r="AH23" s="106">
        <v>9</v>
      </c>
      <c r="AI23" s="225"/>
      <c r="AJ23" s="394"/>
      <c r="AK23" s="397"/>
      <c r="AL23" s="390"/>
      <c r="AM23" s="6"/>
      <c r="AN23" s="386"/>
      <c r="AO23" s="6"/>
      <c r="AP23" s="49" t="s">
        <v>115</v>
      </c>
      <c r="AQ23" s="55">
        <f>AE22+AE23+AE24+AE25+AE26+AE27+AE28+AE29+AE30+AE31+AE32+AE33+AE34+AH22+AH23+AH24+AH25+AH26+AH27+AH28+AH29+AH30+AH31+AH32+AH33+AH34</f>
        <v>180</v>
      </c>
      <c r="AR23" s="6"/>
      <c r="AV23" s="6"/>
      <c r="AW23" s="93">
        <f t="shared" si="3"/>
        <v>0</v>
      </c>
      <c r="AX23" s="98">
        <f t="shared" si="4"/>
        <v>0</v>
      </c>
      <c r="AZ23" s="30">
        <v>16</v>
      </c>
      <c r="BA23" s="75" t="e">
        <f>#REF!*#REF!</f>
        <v>#REF!</v>
      </c>
      <c r="BB23" s="71" t="e">
        <f>#REF!*#REF!</f>
        <v>#REF!</v>
      </c>
      <c r="BC23" s="75" t="e">
        <f>#REF!*#REF!</f>
        <v>#REF!</v>
      </c>
      <c r="BD23" s="71" t="e">
        <f>#REF!*#REF!</f>
        <v>#REF!</v>
      </c>
      <c r="BE23" s="75" t="e">
        <f>#REF!*#REF!</f>
        <v>#REF!</v>
      </c>
      <c r="BF23" s="71" t="e">
        <f>#REF!*#REF!</f>
        <v>#REF!</v>
      </c>
      <c r="BH23" s="57" t="s">
        <v>140</v>
      </c>
      <c r="BI23" s="56">
        <f>AQ28*1</f>
        <v>0.61538461538461542</v>
      </c>
      <c r="BJ23" s="56">
        <f>BK23-BI23</f>
        <v>0.38461538461538458</v>
      </c>
      <c r="BK23" s="240">
        <v>1</v>
      </c>
      <c r="BL23" s="240"/>
    </row>
    <row r="24" spans="2:64" ht="24.75" customHeight="1" x14ac:dyDescent="0.2">
      <c r="B24" s="182"/>
      <c r="C24" s="473"/>
      <c r="D24" s="454"/>
      <c r="E24" s="438"/>
      <c r="F24" s="493"/>
      <c r="G24" s="491"/>
      <c r="H24" s="491"/>
      <c r="I24" s="130">
        <v>3</v>
      </c>
      <c r="K24" s="320"/>
      <c r="L24" s="308"/>
      <c r="M24" s="308"/>
      <c r="N24" s="308"/>
      <c r="O24" s="537" t="s">
        <v>228</v>
      </c>
      <c r="P24" s="486"/>
      <c r="Q24" s="336" t="s">
        <v>236</v>
      </c>
      <c r="R24" s="333" t="s">
        <v>218</v>
      </c>
      <c r="S24" s="7"/>
      <c r="T24" s="130">
        <v>3</v>
      </c>
      <c r="U24" s="129"/>
      <c r="V24" s="130">
        <v>3</v>
      </c>
      <c r="W24" s="291" t="s">
        <v>242</v>
      </c>
      <c r="X24" s="7"/>
      <c r="Y24" s="63" t="s">
        <v>96</v>
      </c>
      <c r="Z24" s="61">
        <v>1</v>
      </c>
      <c r="AA24" s="423" t="s">
        <v>23</v>
      </c>
      <c r="AB24" s="417" t="s">
        <v>22</v>
      </c>
      <c r="AC24" s="7"/>
      <c r="AD24" s="41" t="s">
        <v>67</v>
      </c>
      <c r="AE24" s="226">
        <v>3</v>
      </c>
      <c r="AF24" s="224">
        <v>1</v>
      </c>
      <c r="AG24" s="38" t="s">
        <v>80</v>
      </c>
      <c r="AH24" s="226">
        <v>8</v>
      </c>
      <c r="AI24" s="224"/>
      <c r="AJ24" s="391" t="s">
        <v>108</v>
      </c>
      <c r="AK24" s="398" t="s">
        <v>24</v>
      </c>
      <c r="AL24" s="347" t="s">
        <v>25</v>
      </c>
      <c r="AM24" s="6"/>
      <c r="AN24" s="386"/>
      <c r="AO24" s="6"/>
      <c r="AP24" s="49" t="s">
        <v>116</v>
      </c>
      <c r="AQ24" s="55">
        <f>AW22+AW23+AW24+AW25+AW26+AW27+AW28+AW29+AW30+AW31+AW32+AW33+AW34+AX22+AX23+AX24+AX25+AX26+AX27+AX28+AX29+AX30+AX31+AX32+AX33+AX34</f>
        <v>85</v>
      </c>
      <c r="AR24" s="6"/>
      <c r="AV24" s="6"/>
      <c r="AW24" s="93">
        <f t="shared" si="3"/>
        <v>3</v>
      </c>
      <c r="AX24" s="98">
        <f t="shared" si="4"/>
        <v>0</v>
      </c>
      <c r="AZ24" s="30">
        <v>17</v>
      </c>
      <c r="BA24" s="75" t="e">
        <f>#REF!*#REF!</f>
        <v>#REF!</v>
      </c>
      <c r="BB24" s="71" t="e">
        <f>#REF!*#REF!</f>
        <v>#REF!</v>
      </c>
      <c r="BC24" s="75" t="e">
        <f>#REF!*#REF!</f>
        <v>#REF!</v>
      </c>
      <c r="BD24" s="71" t="e">
        <f>#REF!*#REF!</f>
        <v>#REF!</v>
      </c>
      <c r="BE24" s="75" t="e">
        <f>#REF!*#REF!</f>
        <v>#REF!</v>
      </c>
      <c r="BF24" s="71" t="e">
        <f>#REF!*#REF!</f>
        <v>#REF!</v>
      </c>
      <c r="BH24" s="58" t="s">
        <v>142</v>
      </c>
      <c r="BI24" s="56">
        <f>AQ31*1</f>
        <v>0.29059829059829062</v>
      </c>
      <c r="BJ24" s="56">
        <f>BK24-BI24</f>
        <v>0.70940170940170932</v>
      </c>
      <c r="BK24" s="240">
        <v>1</v>
      </c>
      <c r="BL24" s="240"/>
    </row>
    <row r="25" spans="2:64" ht="22.15" customHeight="1" x14ac:dyDescent="0.2">
      <c r="B25" s="182"/>
      <c r="C25" s="473"/>
      <c r="D25" s="454"/>
      <c r="E25" s="438"/>
      <c r="F25" s="493"/>
      <c r="G25" s="491"/>
      <c r="H25" s="491"/>
      <c r="I25" s="130">
        <v>4</v>
      </c>
      <c r="J25" s="129"/>
      <c r="K25" s="308"/>
      <c r="L25" s="308"/>
      <c r="M25" s="308"/>
      <c r="N25" s="308"/>
      <c r="O25" s="537"/>
      <c r="P25" s="486"/>
      <c r="Q25" s="336" t="s">
        <v>226</v>
      </c>
      <c r="R25" s="333" t="s">
        <v>238</v>
      </c>
      <c r="S25" s="7"/>
      <c r="T25" s="130">
        <v>4</v>
      </c>
      <c r="U25" s="129"/>
      <c r="V25" s="130">
        <v>4</v>
      </c>
      <c r="W25" s="150"/>
      <c r="X25" s="7"/>
      <c r="Y25" s="63" t="s">
        <v>97</v>
      </c>
      <c r="Z25" s="61">
        <v>1</v>
      </c>
      <c r="AA25" s="424"/>
      <c r="AB25" s="418"/>
      <c r="AC25" s="7"/>
      <c r="AD25" s="40" t="s">
        <v>68</v>
      </c>
      <c r="AE25" s="106">
        <v>4</v>
      </c>
      <c r="AF25" s="225">
        <v>1</v>
      </c>
      <c r="AG25" s="9" t="s">
        <v>83</v>
      </c>
      <c r="AH25" s="106">
        <v>9</v>
      </c>
      <c r="AI25" s="225"/>
      <c r="AJ25" s="400"/>
      <c r="AK25" s="401"/>
      <c r="AL25" s="395"/>
      <c r="AM25" s="6"/>
      <c r="AN25" s="386"/>
      <c r="AO25" s="6"/>
      <c r="AP25" s="49" t="s">
        <v>117</v>
      </c>
      <c r="AQ25" s="56">
        <f>AQ24*1/AQ23</f>
        <v>0.47222222222222221</v>
      </c>
      <c r="AR25" s="6"/>
      <c r="AV25" s="6"/>
      <c r="AW25" s="93">
        <f t="shared" si="3"/>
        <v>4</v>
      </c>
      <c r="AX25" s="98">
        <f t="shared" si="4"/>
        <v>0</v>
      </c>
      <c r="AZ25" s="30">
        <v>18</v>
      </c>
      <c r="BA25" s="75" t="e">
        <f>#REF!*#REF!</f>
        <v>#REF!</v>
      </c>
      <c r="BB25" s="71" t="e">
        <f>#REF!*#REF!</f>
        <v>#REF!</v>
      </c>
      <c r="BC25" s="75" t="e">
        <f>#REF!*#REF!</f>
        <v>#REF!</v>
      </c>
      <c r="BD25" s="71" t="e">
        <f>#REF!*#REF!</f>
        <v>#REF!</v>
      </c>
      <c r="BE25" s="75" t="e">
        <f>#REF!*#REF!</f>
        <v>#REF!</v>
      </c>
      <c r="BF25" s="71" t="e">
        <f>#REF!*#REF!</f>
        <v>#REF!</v>
      </c>
    </row>
    <row r="26" spans="2:64" ht="22.15" customHeight="1" x14ac:dyDescent="0.2">
      <c r="B26" s="182"/>
      <c r="C26" s="473"/>
      <c r="D26" s="454"/>
      <c r="E26" s="438"/>
      <c r="F26" s="493"/>
      <c r="G26" s="491"/>
      <c r="H26" s="491"/>
      <c r="I26" s="130">
        <v>5</v>
      </c>
      <c r="K26" s="309"/>
      <c r="L26" s="309"/>
      <c r="M26" s="309"/>
      <c r="N26" s="309"/>
      <c r="O26" s="537"/>
      <c r="P26" s="486"/>
      <c r="Q26" s="336" t="s">
        <v>237</v>
      </c>
      <c r="R26" s="345"/>
      <c r="S26" s="7"/>
      <c r="T26" s="130">
        <v>5</v>
      </c>
      <c r="U26" s="129"/>
      <c r="V26" s="130">
        <v>5</v>
      </c>
      <c r="W26" s="150"/>
      <c r="X26" s="7"/>
      <c r="Y26" s="50" t="s">
        <v>98</v>
      </c>
      <c r="Z26" s="60">
        <v>1</v>
      </c>
      <c r="AA26" s="428" t="s">
        <v>127</v>
      </c>
      <c r="AB26" s="425" t="s">
        <v>26</v>
      </c>
      <c r="AC26" s="7"/>
      <c r="AD26" s="41" t="s">
        <v>69</v>
      </c>
      <c r="AE26" s="226">
        <v>5</v>
      </c>
      <c r="AF26" s="224">
        <v>1</v>
      </c>
      <c r="AG26" s="38" t="s">
        <v>84</v>
      </c>
      <c r="AH26" s="226">
        <v>10</v>
      </c>
      <c r="AI26" s="224"/>
      <c r="AJ26" s="402" t="s">
        <v>109</v>
      </c>
      <c r="AK26" s="403" t="s">
        <v>27</v>
      </c>
      <c r="AL26" s="388" t="s">
        <v>28</v>
      </c>
      <c r="AM26" s="6"/>
      <c r="AN26" s="386"/>
      <c r="AO26" s="6"/>
      <c r="AP26" s="57" t="s">
        <v>118</v>
      </c>
      <c r="AQ26" s="55">
        <v>13</v>
      </c>
      <c r="AR26" s="6"/>
      <c r="AV26" s="6"/>
      <c r="AW26" s="93">
        <f t="shared" si="3"/>
        <v>5</v>
      </c>
      <c r="AX26" s="98">
        <f t="shared" si="4"/>
        <v>0</v>
      </c>
      <c r="AZ26" s="30">
        <v>19</v>
      </c>
      <c r="BA26" s="75" t="e">
        <f>#REF!*#REF!</f>
        <v>#REF!</v>
      </c>
      <c r="BB26" s="71" t="e">
        <f>#REF!*#REF!</f>
        <v>#REF!</v>
      </c>
      <c r="BC26" s="75" t="e">
        <f>#REF!*#REF!</f>
        <v>#REF!</v>
      </c>
      <c r="BD26" s="71" t="e">
        <f>#REF!*#REF!</f>
        <v>#REF!</v>
      </c>
      <c r="BE26" s="75" t="e">
        <f>#REF!*#REF!</f>
        <v>#REF!</v>
      </c>
      <c r="BF26" s="71" t="e">
        <f>#REF!*#REF!</f>
        <v>#REF!</v>
      </c>
    </row>
    <row r="27" spans="2:64" ht="22.15" customHeight="1" x14ac:dyDescent="0.2">
      <c r="B27" s="182"/>
      <c r="C27" s="473"/>
      <c r="D27" s="454"/>
      <c r="E27" s="438"/>
      <c r="F27" s="493"/>
      <c r="G27" s="491"/>
      <c r="H27" s="491"/>
      <c r="I27" s="130">
        <v>6</v>
      </c>
      <c r="K27" s="309"/>
      <c r="L27" s="309"/>
      <c r="M27" s="309"/>
      <c r="N27" s="309"/>
      <c r="O27" s="537"/>
      <c r="P27" s="486"/>
      <c r="Q27" s="337"/>
      <c r="R27" s="333"/>
      <c r="S27" s="7"/>
      <c r="T27" s="130">
        <v>6</v>
      </c>
      <c r="U27" s="129"/>
      <c r="V27" s="130">
        <v>6</v>
      </c>
      <c r="W27" s="150"/>
      <c r="X27" s="7"/>
      <c r="Y27" s="50" t="s">
        <v>99</v>
      </c>
      <c r="Z27" s="60">
        <v>1</v>
      </c>
      <c r="AA27" s="429"/>
      <c r="AB27" s="426"/>
      <c r="AC27" s="7"/>
      <c r="AD27" s="40" t="s">
        <v>70</v>
      </c>
      <c r="AE27" s="106">
        <v>6</v>
      </c>
      <c r="AF27" s="225"/>
      <c r="AG27" s="26" t="s">
        <v>85</v>
      </c>
      <c r="AH27" s="106">
        <v>10</v>
      </c>
      <c r="AI27" s="225"/>
      <c r="AJ27" s="393"/>
      <c r="AK27" s="396"/>
      <c r="AL27" s="389"/>
      <c r="AM27" s="6"/>
      <c r="AN27" s="386"/>
      <c r="AO27" s="6"/>
      <c r="AP27" s="57" t="s">
        <v>120</v>
      </c>
      <c r="AQ27" s="55">
        <f>AA21*1</f>
        <v>8</v>
      </c>
      <c r="AR27" s="6"/>
      <c r="AV27" s="6"/>
      <c r="AW27" s="93">
        <f t="shared" si="3"/>
        <v>0</v>
      </c>
      <c r="AX27" s="98">
        <f t="shared" si="4"/>
        <v>0</v>
      </c>
      <c r="AZ27" s="30">
        <v>20</v>
      </c>
      <c r="BA27" s="75" t="e">
        <f>#REF!*#REF!</f>
        <v>#REF!</v>
      </c>
      <c r="BB27" s="71" t="e">
        <f>#REF!*#REF!</f>
        <v>#REF!</v>
      </c>
      <c r="BC27" s="75" t="e">
        <f>#REF!*#REF!</f>
        <v>#REF!</v>
      </c>
      <c r="BD27" s="71" t="e">
        <f>#REF!*#REF!</f>
        <v>#REF!</v>
      </c>
      <c r="BE27" s="75" t="e">
        <f>#REF!*#REF!</f>
        <v>#REF!</v>
      </c>
      <c r="BF27" s="71" t="e">
        <f>#REF!*#REF!</f>
        <v>#REF!</v>
      </c>
    </row>
    <row r="28" spans="2:64" ht="22.15" customHeight="1" thickBot="1" x14ac:dyDescent="0.25">
      <c r="B28" s="182"/>
      <c r="C28" s="473"/>
      <c r="D28" s="454"/>
      <c r="E28" s="438"/>
      <c r="F28" s="493"/>
      <c r="G28" s="491"/>
      <c r="H28" s="491"/>
      <c r="I28" s="130">
        <v>7</v>
      </c>
      <c r="J28" s="129"/>
      <c r="K28" s="309"/>
      <c r="L28" s="309"/>
      <c r="M28" s="309"/>
      <c r="N28" s="309"/>
      <c r="O28" s="537"/>
      <c r="P28" s="487"/>
      <c r="Q28" s="338"/>
      <c r="R28" s="344"/>
      <c r="S28" s="7"/>
      <c r="T28" s="130">
        <v>7</v>
      </c>
      <c r="U28" s="129"/>
      <c r="V28" s="130">
        <v>7</v>
      </c>
      <c r="W28" s="150"/>
      <c r="X28" s="7"/>
      <c r="Y28" s="51" t="s">
        <v>122</v>
      </c>
      <c r="Z28" s="60"/>
      <c r="AA28" s="430"/>
      <c r="AB28" s="427"/>
      <c r="AC28" s="7"/>
      <c r="AD28" s="47" t="s">
        <v>71</v>
      </c>
      <c r="AE28" s="226">
        <v>7</v>
      </c>
      <c r="AF28" s="227"/>
      <c r="AG28" s="48" t="s">
        <v>86</v>
      </c>
      <c r="AH28" s="226">
        <v>10</v>
      </c>
      <c r="AI28" s="227"/>
      <c r="AJ28" s="394"/>
      <c r="AK28" s="397"/>
      <c r="AL28" s="390"/>
      <c r="AM28" s="6"/>
      <c r="AN28" s="386"/>
      <c r="AO28" s="6"/>
      <c r="AP28" s="57" t="s">
        <v>121</v>
      </c>
      <c r="AQ28" s="56">
        <f>AQ27*1/AQ26</f>
        <v>0.61538461538461542</v>
      </c>
      <c r="AR28" s="6"/>
      <c r="AV28" s="6"/>
      <c r="AW28" s="93">
        <f t="shared" si="3"/>
        <v>0</v>
      </c>
      <c r="AX28" s="98">
        <f t="shared" si="4"/>
        <v>0</v>
      </c>
      <c r="AZ28" s="30">
        <v>21</v>
      </c>
      <c r="BA28" s="75" t="e">
        <f>#REF!*#REF!</f>
        <v>#REF!</v>
      </c>
      <c r="BB28" s="71" t="e">
        <f>#REF!*#REF!</f>
        <v>#REF!</v>
      </c>
      <c r="BC28" s="75" t="e">
        <f>#REF!*#REF!</f>
        <v>#REF!</v>
      </c>
      <c r="BD28" s="71" t="e">
        <f>#REF!*#REF!</f>
        <v>#REF!</v>
      </c>
      <c r="BE28" s="75" t="e">
        <f>#REF!*#REF!</f>
        <v>#REF!</v>
      </c>
      <c r="BF28" s="71" t="e">
        <f>#REF!*#REF!</f>
        <v>#REF!</v>
      </c>
    </row>
    <row r="29" spans="2:64" ht="22.15" customHeight="1" x14ac:dyDescent="0.2">
      <c r="B29" s="182"/>
      <c r="C29" s="473"/>
      <c r="D29" s="454"/>
      <c r="E29" s="438"/>
      <c r="F29" s="493"/>
      <c r="G29" s="491"/>
      <c r="H29" s="491"/>
      <c r="I29" s="130">
        <v>8</v>
      </c>
      <c r="J29" s="129"/>
      <c r="K29" s="309"/>
      <c r="L29" s="309"/>
      <c r="M29" s="309"/>
      <c r="N29" s="309"/>
      <c r="O29" s="537"/>
      <c r="P29" s="488" t="s">
        <v>82</v>
      </c>
      <c r="Q29" s="332" t="s">
        <v>239</v>
      </c>
      <c r="R29" s="340" t="s">
        <v>222</v>
      </c>
      <c r="S29" s="7"/>
      <c r="T29" s="130">
        <v>8</v>
      </c>
      <c r="U29" s="129"/>
      <c r="V29" s="130">
        <v>8</v>
      </c>
      <c r="W29" s="151"/>
      <c r="X29" s="7"/>
      <c r="Y29" s="63" t="s">
        <v>123</v>
      </c>
      <c r="Z29" s="61">
        <v>1</v>
      </c>
      <c r="AA29" s="447" t="s">
        <v>128</v>
      </c>
      <c r="AB29" s="446" t="s">
        <v>29</v>
      </c>
      <c r="AC29" s="7"/>
      <c r="AD29" s="40" t="s">
        <v>72</v>
      </c>
      <c r="AE29" s="106">
        <v>7</v>
      </c>
      <c r="AF29" s="225">
        <v>1</v>
      </c>
      <c r="AG29" s="26" t="s">
        <v>87</v>
      </c>
      <c r="AH29" s="106">
        <v>7</v>
      </c>
      <c r="AI29" s="225">
        <v>1</v>
      </c>
      <c r="AJ29" s="391" t="s">
        <v>110</v>
      </c>
      <c r="AK29" s="398" t="s">
        <v>30</v>
      </c>
      <c r="AL29" s="347" t="s">
        <v>31</v>
      </c>
      <c r="AM29" s="6"/>
      <c r="AN29" s="386"/>
      <c r="AO29" s="6"/>
      <c r="AP29" s="58" t="s">
        <v>113</v>
      </c>
      <c r="AQ29" s="244">
        <f>AQ23*13</f>
        <v>2340</v>
      </c>
      <c r="AR29" s="6"/>
      <c r="AV29" s="6"/>
      <c r="AW29" s="93">
        <f t="shared" ref="AW29:AW34" si="5">AE29*AF29</f>
        <v>7</v>
      </c>
      <c r="AX29" s="98">
        <f t="shared" ref="AX29:AX34" si="6">AH29*AI29</f>
        <v>7</v>
      </c>
      <c r="AZ29" s="30">
        <v>22</v>
      </c>
      <c r="BA29" s="75" t="e">
        <f>#REF!*#REF!</f>
        <v>#REF!</v>
      </c>
      <c r="BB29" s="71" t="e">
        <f>#REF!*#REF!</f>
        <v>#REF!</v>
      </c>
      <c r="BC29" s="75" t="e">
        <f>#REF!*#REF!</f>
        <v>#REF!</v>
      </c>
      <c r="BD29" s="71" t="e">
        <f>#REF!*#REF!</f>
        <v>#REF!</v>
      </c>
      <c r="BE29" s="75" t="e">
        <f>#REF!*#REF!</f>
        <v>#REF!</v>
      </c>
      <c r="BF29" s="71" t="e">
        <f>#REF!*#REF!</f>
        <v>#REF!</v>
      </c>
    </row>
    <row r="30" spans="2:64" ht="22.15" customHeight="1" x14ac:dyDescent="0.2">
      <c r="B30" s="182"/>
      <c r="C30" s="473"/>
      <c r="D30" s="454"/>
      <c r="E30" s="438"/>
      <c r="F30" s="493"/>
      <c r="G30" s="491"/>
      <c r="H30" s="491"/>
      <c r="I30" s="130">
        <v>9</v>
      </c>
      <c r="J30" s="129"/>
      <c r="K30" s="309"/>
      <c r="L30" s="309"/>
      <c r="M30" s="309"/>
      <c r="N30" s="309"/>
      <c r="O30" s="537"/>
      <c r="P30" s="486"/>
      <c r="Q30" s="333" t="s">
        <v>220</v>
      </c>
      <c r="R30" s="341" t="s">
        <v>223</v>
      </c>
      <c r="S30" s="7"/>
      <c r="T30" s="130">
        <v>9</v>
      </c>
      <c r="U30" s="129"/>
      <c r="V30" s="130">
        <v>9</v>
      </c>
      <c r="W30" s="151"/>
      <c r="X30" s="7"/>
      <c r="Y30" s="63" t="s">
        <v>100</v>
      </c>
      <c r="Z30" s="61">
        <v>1</v>
      </c>
      <c r="AA30" s="424"/>
      <c r="AB30" s="418"/>
      <c r="AC30" s="7"/>
      <c r="AD30" s="41" t="s">
        <v>73</v>
      </c>
      <c r="AE30" s="226">
        <v>8</v>
      </c>
      <c r="AF30" s="224">
        <v>1</v>
      </c>
      <c r="AG30" s="38" t="s">
        <v>88</v>
      </c>
      <c r="AH30" s="226">
        <v>5</v>
      </c>
      <c r="AI30" s="224">
        <v>1</v>
      </c>
      <c r="AJ30" s="400"/>
      <c r="AK30" s="401"/>
      <c r="AL30" s="395"/>
      <c r="AM30" s="6"/>
      <c r="AN30" s="386"/>
      <c r="AO30" s="6"/>
      <c r="AP30" s="58" t="s">
        <v>114</v>
      </c>
      <c r="AQ30" s="244">
        <f>AQ24*AA21</f>
        <v>680</v>
      </c>
      <c r="AR30" s="6"/>
      <c r="AV30" s="6"/>
      <c r="AW30" s="93">
        <f t="shared" si="5"/>
        <v>8</v>
      </c>
      <c r="AX30" s="98">
        <f t="shared" si="6"/>
        <v>5</v>
      </c>
      <c r="AZ30" s="30">
        <v>23</v>
      </c>
      <c r="BA30" s="75" t="e">
        <f>#REF!*#REF!</f>
        <v>#REF!</v>
      </c>
      <c r="BB30" s="71" t="e">
        <f>#REF!*#REF!</f>
        <v>#REF!</v>
      </c>
      <c r="BC30" s="75" t="e">
        <f>#REF!*#REF!</f>
        <v>#REF!</v>
      </c>
      <c r="BD30" s="71" t="e">
        <f>#REF!*#REF!</f>
        <v>#REF!</v>
      </c>
      <c r="BE30" s="75" t="e">
        <f>#REF!*#REF!</f>
        <v>#REF!</v>
      </c>
      <c r="BF30" s="71" t="e">
        <f>#REF!*#REF!</f>
        <v>#REF!</v>
      </c>
    </row>
    <row r="31" spans="2:64" ht="22.15" customHeight="1" thickBot="1" x14ac:dyDescent="0.25">
      <c r="B31" s="182"/>
      <c r="C31" s="473"/>
      <c r="D31" s="454"/>
      <c r="E31" s="438"/>
      <c r="F31" s="493"/>
      <c r="G31" s="491"/>
      <c r="H31" s="491"/>
      <c r="I31" s="130">
        <v>10</v>
      </c>
      <c r="J31" s="129"/>
      <c r="K31" s="309"/>
      <c r="L31" s="309"/>
      <c r="M31" s="309"/>
      <c r="N31" s="309"/>
      <c r="O31" s="537"/>
      <c r="P31" s="486"/>
      <c r="Q31" s="333" t="s">
        <v>221</v>
      </c>
      <c r="R31" s="341"/>
      <c r="S31" s="7"/>
      <c r="T31" s="130">
        <v>10</v>
      </c>
      <c r="U31" s="129"/>
      <c r="V31" s="130">
        <v>10</v>
      </c>
      <c r="W31" s="151"/>
      <c r="X31" s="7"/>
      <c r="Y31" s="50" t="s">
        <v>101</v>
      </c>
      <c r="Z31" s="60"/>
      <c r="AA31" s="428" t="s">
        <v>129</v>
      </c>
      <c r="AB31" s="425" t="s">
        <v>32</v>
      </c>
      <c r="AC31" s="7"/>
      <c r="AD31" s="40" t="s">
        <v>74</v>
      </c>
      <c r="AE31" s="106">
        <v>8</v>
      </c>
      <c r="AF31" s="225">
        <v>1</v>
      </c>
      <c r="AG31" s="26" t="s">
        <v>89</v>
      </c>
      <c r="AH31" s="106">
        <v>7</v>
      </c>
      <c r="AI31" s="225">
        <v>1</v>
      </c>
      <c r="AJ31" s="393" t="s">
        <v>111</v>
      </c>
      <c r="AK31" s="396" t="s">
        <v>33</v>
      </c>
      <c r="AL31" s="389" t="s">
        <v>34</v>
      </c>
      <c r="AM31" s="6"/>
      <c r="AN31" s="386"/>
      <c r="AO31" s="6"/>
      <c r="AP31" s="237" t="s">
        <v>119</v>
      </c>
      <c r="AQ31" s="238">
        <f>AQ30*1/AQ29</f>
        <v>0.29059829059829062</v>
      </c>
      <c r="AR31" s="6"/>
      <c r="AV31" s="6"/>
      <c r="AW31" s="93">
        <f t="shared" si="5"/>
        <v>8</v>
      </c>
      <c r="AX31" s="98">
        <f t="shared" si="6"/>
        <v>7</v>
      </c>
      <c r="AZ31" s="30">
        <v>24</v>
      </c>
      <c r="BA31" s="75" t="e">
        <f>#REF!*#REF!</f>
        <v>#REF!</v>
      </c>
      <c r="BB31" s="71" t="e">
        <f>#REF!*#REF!</f>
        <v>#REF!</v>
      </c>
      <c r="BC31" s="75" t="e">
        <f>#REF!*#REF!</f>
        <v>#REF!</v>
      </c>
      <c r="BD31" s="71" t="e">
        <f>#REF!*#REF!</f>
        <v>#REF!</v>
      </c>
      <c r="BE31" s="75" t="e">
        <f>#REF!*#REF!</f>
        <v>#REF!</v>
      </c>
      <c r="BF31" s="71" t="e">
        <f>#REF!*#REF!</f>
        <v>#REF!</v>
      </c>
    </row>
    <row r="32" spans="2:64" ht="22.15" customHeight="1" x14ac:dyDescent="0.2">
      <c r="B32" s="182"/>
      <c r="C32" s="473"/>
      <c r="D32" s="454"/>
      <c r="E32" s="438"/>
      <c r="F32" s="493"/>
      <c r="G32" s="491"/>
      <c r="H32" s="491"/>
      <c r="I32" s="130">
        <v>11</v>
      </c>
      <c r="J32" s="129"/>
      <c r="K32" s="309"/>
      <c r="L32" s="309"/>
      <c r="M32" s="309"/>
      <c r="N32" s="309"/>
      <c r="O32" s="537"/>
      <c r="P32" s="486"/>
      <c r="Q32" s="333"/>
      <c r="R32" s="342"/>
      <c r="S32" s="7"/>
      <c r="T32" s="130">
        <v>11</v>
      </c>
      <c r="U32" s="129"/>
      <c r="V32" s="130">
        <v>11</v>
      </c>
      <c r="W32" s="151"/>
      <c r="X32" s="7"/>
      <c r="Y32" s="50" t="s">
        <v>102</v>
      </c>
      <c r="Z32" s="60"/>
      <c r="AA32" s="430"/>
      <c r="AB32" s="427"/>
      <c r="AC32" s="7"/>
      <c r="AD32" s="42" t="s">
        <v>75</v>
      </c>
      <c r="AE32" s="226">
        <v>9</v>
      </c>
      <c r="AF32" s="228">
        <v>1</v>
      </c>
      <c r="AG32" s="38" t="s">
        <v>90</v>
      </c>
      <c r="AH32" s="226">
        <v>6</v>
      </c>
      <c r="AI32" s="228">
        <v>1</v>
      </c>
      <c r="AJ32" s="394"/>
      <c r="AK32" s="397"/>
      <c r="AL32" s="390"/>
      <c r="AM32" s="6"/>
      <c r="AN32" s="386"/>
      <c r="AO32" s="6"/>
      <c r="AP32" s="2"/>
      <c r="AQ32" s="6"/>
      <c r="AR32" s="6"/>
      <c r="AV32" s="6"/>
      <c r="AW32" s="93">
        <f t="shared" si="5"/>
        <v>9</v>
      </c>
      <c r="AX32" s="98">
        <f t="shared" si="6"/>
        <v>6</v>
      </c>
      <c r="AZ32" s="30">
        <v>25</v>
      </c>
      <c r="BA32" s="75" t="e">
        <f>#REF!*#REF!</f>
        <v>#REF!</v>
      </c>
      <c r="BB32" s="71" t="e">
        <f>#REF!*#REF!</f>
        <v>#REF!</v>
      </c>
      <c r="BC32" s="75" t="e">
        <f>#REF!*#REF!</f>
        <v>#REF!</v>
      </c>
      <c r="BD32" s="71" t="e">
        <f>#REF!*#REF!</f>
        <v>#REF!</v>
      </c>
      <c r="BE32" s="75" t="e">
        <f>#REF!*#REF!</f>
        <v>#REF!</v>
      </c>
      <c r="BF32" s="71" t="e">
        <f>#REF!*#REF!</f>
        <v>#REF!</v>
      </c>
    </row>
    <row r="33" spans="2:58" ht="22.15" customHeight="1" x14ac:dyDescent="0.2">
      <c r="B33" s="182"/>
      <c r="C33" s="473"/>
      <c r="D33" s="454"/>
      <c r="E33" s="438"/>
      <c r="F33" s="493"/>
      <c r="G33" s="491"/>
      <c r="H33" s="491"/>
      <c r="I33" s="130">
        <v>12</v>
      </c>
      <c r="J33" s="129"/>
      <c r="K33" s="309"/>
      <c r="L33" s="309"/>
      <c r="M33" s="309"/>
      <c r="N33" s="309"/>
      <c r="O33" s="537"/>
      <c r="P33" s="486"/>
      <c r="Q33" s="339"/>
      <c r="R33" s="342"/>
      <c r="S33" s="7"/>
      <c r="T33" s="130">
        <v>12</v>
      </c>
      <c r="U33" s="129"/>
      <c r="V33" s="130">
        <v>12</v>
      </c>
      <c r="W33" s="151"/>
      <c r="X33" s="7"/>
      <c r="Y33" s="63" t="s">
        <v>103</v>
      </c>
      <c r="Z33" s="66">
        <v>1</v>
      </c>
      <c r="AA33" s="432" t="s">
        <v>130</v>
      </c>
      <c r="AB33" s="417" t="s">
        <v>35</v>
      </c>
      <c r="AC33" s="7"/>
      <c r="AD33" s="43" t="s">
        <v>76</v>
      </c>
      <c r="AE33" s="106">
        <v>8</v>
      </c>
      <c r="AF33" s="225">
        <v>1</v>
      </c>
      <c r="AG33" s="26" t="s">
        <v>91</v>
      </c>
      <c r="AH33" s="106">
        <v>9</v>
      </c>
      <c r="AI33" s="225"/>
      <c r="AJ33" s="391" t="s">
        <v>112</v>
      </c>
      <c r="AK33" s="398" t="s">
        <v>36</v>
      </c>
      <c r="AL33" s="347" t="s">
        <v>37</v>
      </c>
      <c r="AM33" s="6"/>
      <c r="AN33" s="386"/>
      <c r="AO33" s="6"/>
      <c r="AP33" s="2"/>
      <c r="AQ33" s="6"/>
      <c r="AR33" s="6"/>
      <c r="AV33" s="6"/>
      <c r="AW33" s="93">
        <f t="shared" si="5"/>
        <v>8</v>
      </c>
      <c r="AX33" s="98">
        <f t="shared" si="6"/>
        <v>0</v>
      </c>
      <c r="AZ33" s="6"/>
      <c r="BA33" s="6"/>
      <c r="BB33" s="6"/>
      <c r="BC33" s="6"/>
      <c r="BD33" s="6"/>
      <c r="BE33" s="6"/>
      <c r="BF33" s="6"/>
    </row>
    <row r="34" spans="2:58" ht="22.15" customHeight="1" thickBot="1" x14ac:dyDescent="0.25">
      <c r="B34" s="183"/>
      <c r="C34" s="474"/>
      <c r="D34" s="455"/>
      <c r="E34" s="439"/>
      <c r="F34" s="494"/>
      <c r="G34" s="492"/>
      <c r="H34" s="492"/>
      <c r="I34" s="184">
        <v>13</v>
      </c>
      <c r="J34" s="139"/>
      <c r="K34" s="310"/>
      <c r="L34" s="310"/>
      <c r="M34" s="310"/>
      <c r="N34" s="310"/>
      <c r="O34" s="537"/>
      <c r="P34" s="489"/>
      <c r="Q34" s="334"/>
      <c r="R34" s="343"/>
      <c r="S34" s="7"/>
      <c r="T34" s="184">
        <v>13</v>
      </c>
      <c r="U34" s="139"/>
      <c r="V34" s="184">
        <v>13</v>
      </c>
      <c r="W34" s="152"/>
      <c r="X34" s="7"/>
      <c r="Y34" s="64" t="s">
        <v>104</v>
      </c>
      <c r="Z34" s="67"/>
      <c r="AA34" s="433"/>
      <c r="AB34" s="431"/>
      <c r="AC34" s="7"/>
      <c r="AD34" s="44" t="s">
        <v>77</v>
      </c>
      <c r="AE34" s="229">
        <v>5</v>
      </c>
      <c r="AF34" s="230"/>
      <c r="AG34" s="25" t="s">
        <v>92</v>
      </c>
      <c r="AH34" s="229">
        <v>10</v>
      </c>
      <c r="AI34" s="230"/>
      <c r="AJ34" s="392"/>
      <c r="AK34" s="399"/>
      <c r="AL34" s="348"/>
      <c r="AM34" s="6"/>
      <c r="AN34" s="387"/>
      <c r="AO34" s="6"/>
      <c r="AP34" s="2"/>
      <c r="AQ34" s="6"/>
      <c r="AR34" s="6"/>
      <c r="AV34" s="6"/>
      <c r="AW34" s="93">
        <f t="shared" si="5"/>
        <v>0</v>
      </c>
      <c r="AX34" s="98">
        <f t="shared" si="6"/>
        <v>0</v>
      </c>
      <c r="AZ34" s="6"/>
      <c r="BA34" s="6"/>
      <c r="BB34" s="6"/>
      <c r="BC34" s="6"/>
      <c r="BD34" s="6"/>
      <c r="BE34" s="6"/>
      <c r="BF34" s="6"/>
    </row>
    <row r="35" spans="2:58" ht="15" x14ac:dyDescent="0.2">
      <c r="B35" s="19"/>
      <c r="C35" s="19"/>
    </row>
    <row r="36" spans="2:58" ht="15" x14ac:dyDescent="0.2">
      <c r="B36" s="19"/>
      <c r="C36" s="19"/>
    </row>
    <row r="37" spans="2:58" ht="15" x14ac:dyDescent="0.2">
      <c r="B37" s="19"/>
      <c r="C37" s="19"/>
    </row>
    <row r="38" spans="2:58" ht="15" x14ac:dyDescent="0.2">
      <c r="B38" s="19"/>
      <c r="C38" s="19"/>
    </row>
    <row r="39" spans="2:58" ht="15" x14ac:dyDescent="0.2">
      <c r="B39" s="19"/>
      <c r="C39" s="19"/>
    </row>
    <row r="40" spans="2:58" ht="15" x14ac:dyDescent="0.2">
      <c r="B40" s="19"/>
      <c r="C40" s="19"/>
    </row>
    <row r="97" s="19" customFormat="1" ht="15" x14ac:dyDescent="0.2"/>
    <row r="98" s="19" customFormat="1" ht="15" x14ac:dyDescent="0.2"/>
    <row r="99" s="19" customFormat="1" ht="15" x14ac:dyDescent="0.2"/>
    <row r="100" s="19" customFormat="1" ht="15" x14ac:dyDescent="0.2"/>
    <row r="101" s="19" customFormat="1" ht="15" x14ac:dyDescent="0.2"/>
    <row r="102" s="19" customFormat="1" ht="15" x14ac:dyDescent="0.2"/>
    <row r="103" s="19" customFormat="1" ht="15" x14ac:dyDescent="0.2"/>
    <row r="104" s="19" customFormat="1" ht="15" x14ac:dyDescent="0.2"/>
    <row r="105" s="19" customFormat="1" ht="15" x14ac:dyDescent="0.2"/>
    <row r="106" s="19" customFormat="1" ht="15" x14ac:dyDescent="0.2"/>
    <row r="107" s="19" customFormat="1" ht="15" x14ac:dyDescent="0.2"/>
    <row r="108" s="19" customFormat="1" ht="15" x14ac:dyDescent="0.2"/>
    <row r="109" s="19" customFormat="1" ht="15" x14ac:dyDescent="0.2"/>
    <row r="110" s="19" customFormat="1" ht="15" x14ac:dyDescent="0.2"/>
    <row r="111" s="19" customFormat="1" ht="15" x14ac:dyDescent="0.2"/>
    <row r="112" s="19" customFormat="1" ht="15" x14ac:dyDescent="0.2"/>
    <row r="113" s="19" customFormat="1" ht="15" x14ac:dyDescent="0.2"/>
    <row r="114" s="19" customFormat="1" ht="15" x14ac:dyDescent="0.2"/>
    <row r="115" s="19" customFormat="1" ht="15" x14ac:dyDescent="0.2"/>
    <row r="116" s="19" customFormat="1" ht="15" x14ac:dyDescent="0.2"/>
    <row r="117" s="19" customFormat="1" ht="15" x14ac:dyDescent="0.2"/>
    <row r="118" s="19" customFormat="1" ht="15" x14ac:dyDescent="0.2"/>
    <row r="119" s="19" customFormat="1" ht="15" x14ac:dyDescent="0.2"/>
    <row r="120" s="19" customFormat="1" ht="15" x14ac:dyDescent="0.2"/>
    <row r="121" s="19" customFormat="1" ht="15" x14ac:dyDescent="0.2"/>
    <row r="122" s="19" customFormat="1" ht="15" x14ac:dyDescent="0.2"/>
    <row r="123" s="19" customFormat="1" ht="15" x14ac:dyDescent="0.2"/>
    <row r="124" s="19" customFormat="1" ht="15" x14ac:dyDescent="0.2"/>
    <row r="125" s="19" customFormat="1" ht="15" x14ac:dyDescent="0.2"/>
    <row r="126" s="19" customFormat="1" ht="15" x14ac:dyDescent="0.2"/>
    <row r="127" s="19" customFormat="1" ht="15" x14ac:dyDescent="0.2"/>
    <row r="128" s="19" customFormat="1" ht="15" x14ac:dyDescent="0.2"/>
    <row r="129" s="19" customFormat="1" ht="15" x14ac:dyDescent="0.2"/>
    <row r="130" s="19" customFormat="1" ht="15" x14ac:dyDescent="0.2"/>
    <row r="131" s="19" customFormat="1" ht="15" x14ac:dyDescent="0.2"/>
    <row r="132" s="19" customFormat="1" ht="15" x14ac:dyDescent="0.2"/>
    <row r="133" s="19" customFormat="1" ht="15" x14ac:dyDescent="0.2"/>
    <row r="134" s="19" customFormat="1" ht="15" x14ac:dyDescent="0.2"/>
    <row r="135" s="19" customFormat="1" ht="15" x14ac:dyDescent="0.2"/>
    <row r="136" s="19" customFormat="1" ht="15" x14ac:dyDescent="0.2"/>
    <row r="137" s="19" customFormat="1" ht="15" x14ac:dyDescent="0.2"/>
    <row r="138" s="19" customFormat="1" ht="15" x14ac:dyDescent="0.2"/>
    <row r="139" s="19" customFormat="1" ht="15" x14ac:dyDescent="0.2"/>
    <row r="140" s="19" customFormat="1" ht="15" x14ac:dyDescent="0.2"/>
    <row r="141" s="19" customFormat="1" ht="15" x14ac:dyDescent="0.2"/>
    <row r="142" s="19" customFormat="1" ht="15" x14ac:dyDescent="0.2"/>
    <row r="143" s="19" customFormat="1" ht="15" x14ac:dyDescent="0.2"/>
    <row r="144" s="19" customFormat="1" ht="15" x14ac:dyDescent="0.2"/>
    <row r="145" s="19" customFormat="1" ht="15" x14ac:dyDescent="0.2"/>
    <row r="146" s="19" customFormat="1" ht="15" x14ac:dyDescent="0.2"/>
    <row r="147" s="19" customFormat="1" ht="15" x14ac:dyDescent="0.2"/>
    <row r="148" s="19" customFormat="1" ht="15" x14ac:dyDescent="0.2"/>
    <row r="149" s="19" customFormat="1" ht="15" x14ac:dyDescent="0.2"/>
    <row r="150" s="19" customFormat="1" ht="15" x14ac:dyDescent="0.2"/>
    <row r="151" s="19" customFormat="1" ht="15" x14ac:dyDescent="0.2"/>
    <row r="152" s="19" customFormat="1" ht="15" x14ac:dyDescent="0.2"/>
    <row r="153" s="19" customFormat="1" ht="15" x14ac:dyDescent="0.2"/>
    <row r="154" s="19" customFormat="1" ht="15" x14ac:dyDescent="0.2"/>
    <row r="155" s="19" customFormat="1" ht="15" x14ac:dyDescent="0.2"/>
    <row r="156" s="19" customFormat="1" ht="15" x14ac:dyDescent="0.2"/>
    <row r="157" s="19" customFormat="1" ht="15" x14ac:dyDescent="0.2"/>
    <row r="158" s="19" customFormat="1" ht="15" x14ac:dyDescent="0.2"/>
    <row r="159" s="19" customFormat="1" ht="15" x14ac:dyDescent="0.2"/>
    <row r="160" s="19" customFormat="1" ht="15" x14ac:dyDescent="0.2"/>
    <row r="161" s="19" customFormat="1" ht="15" x14ac:dyDescent="0.2"/>
    <row r="162" s="19" customFormat="1" ht="15" x14ac:dyDescent="0.2"/>
    <row r="163" s="19" customFormat="1" ht="15" x14ac:dyDescent="0.2"/>
    <row r="164" s="19" customFormat="1" ht="15" x14ac:dyDescent="0.2"/>
    <row r="165" s="19" customFormat="1" ht="15" x14ac:dyDescent="0.2"/>
    <row r="166" s="19" customFormat="1" ht="15" x14ac:dyDescent="0.2"/>
    <row r="167" s="19" customFormat="1" ht="15" x14ac:dyDescent="0.2"/>
    <row r="168" s="19" customFormat="1" ht="15" x14ac:dyDescent="0.2"/>
    <row r="169" s="19" customFormat="1" ht="15" x14ac:dyDescent="0.2"/>
    <row r="170" s="19" customFormat="1" ht="15" x14ac:dyDescent="0.2"/>
    <row r="171" s="19" customFormat="1" ht="15" x14ac:dyDescent="0.2"/>
    <row r="172" s="19" customFormat="1" ht="15" x14ac:dyDescent="0.2"/>
    <row r="173" s="19" customFormat="1" ht="15" x14ac:dyDescent="0.2"/>
    <row r="174" s="19" customFormat="1" ht="15" x14ac:dyDescent="0.2"/>
    <row r="175" s="19" customFormat="1" ht="15" x14ac:dyDescent="0.2"/>
    <row r="176" s="19" customFormat="1" ht="15" x14ac:dyDescent="0.2"/>
    <row r="177" s="19" customFormat="1" ht="15" x14ac:dyDescent="0.2"/>
    <row r="178" s="19" customFormat="1" ht="15" x14ac:dyDescent="0.2"/>
    <row r="179" s="19" customFormat="1" ht="15" x14ac:dyDescent="0.2"/>
    <row r="180" s="19" customFormat="1" ht="15" x14ac:dyDescent="0.2"/>
    <row r="181" s="19" customFormat="1" ht="15" x14ac:dyDescent="0.2"/>
    <row r="182" s="19" customFormat="1" ht="15" x14ac:dyDescent="0.2"/>
    <row r="183" s="19" customFormat="1" ht="15" x14ac:dyDescent="0.2"/>
    <row r="184" s="19" customFormat="1" ht="15" x14ac:dyDescent="0.2"/>
    <row r="185" s="19" customFormat="1" ht="15" x14ac:dyDescent="0.2"/>
    <row r="186" s="19" customFormat="1" ht="15" x14ac:dyDescent="0.2"/>
    <row r="187" s="19" customFormat="1" ht="15" x14ac:dyDescent="0.2"/>
    <row r="188" s="19" customFormat="1" ht="15" x14ac:dyDescent="0.2"/>
    <row r="189" s="19" customFormat="1" ht="15" x14ac:dyDescent="0.2"/>
    <row r="190" s="19" customFormat="1" ht="15" x14ac:dyDescent="0.2"/>
    <row r="191" s="19" customFormat="1" ht="15" x14ac:dyDescent="0.2"/>
    <row r="192" s="19" customFormat="1" ht="15" x14ac:dyDescent="0.2"/>
    <row r="193" s="19" customFormat="1" ht="15" x14ac:dyDescent="0.2"/>
    <row r="194" s="19" customFormat="1" ht="15" x14ac:dyDescent="0.2"/>
    <row r="195" s="19" customFormat="1" ht="15" x14ac:dyDescent="0.2"/>
    <row r="196" s="19" customFormat="1" ht="15" x14ac:dyDescent="0.2"/>
    <row r="197" s="19" customFormat="1" ht="15" x14ac:dyDescent="0.2"/>
    <row r="198" s="19" customFormat="1" ht="15" x14ac:dyDescent="0.2"/>
    <row r="199" s="19" customFormat="1" ht="15" x14ac:dyDescent="0.2"/>
    <row r="200" s="19" customFormat="1" ht="15" x14ac:dyDescent="0.2"/>
    <row r="201" s="19" customFormat="1" ht="15" x14ac:dyDescent="0.2"/>
    <row r="202" s="19" customFormat="1" ht="15" x14ac:dyDescent="0.2"/>
    <row r="203" s="19" customFormat="1" ht="15" x14ac:dyDescent="0.2"/>
    <row r="204" s="19" customFormat="1" ht="15" x14ac:dyDescent="0.2"/>
    <row r="205" s="19" customFormat="1" ht="15" x14ac:dyDescent="0.2"/>
    <row r="206" s="19" customFormat="1" ht="15" x14ac:dyDescent="0.2"/>
    <row r="207" s="19" customFormat="1" ht="15" x14ac:dyDescent="0.2"/>
    <row r="208" s="19" customFormat="1" ht="15" x14ac:dyDescent="0.2"/>
    <row r="209" s="19" customFormat="1" ht="15" x14ac:dyDescent="0.2"/>
    <row r="210" s="19" customFormat="1" ht="15" x14ac:dyDescent="0.2"/>
    <row r="211" s="19" customFormat="1" ht="15" x14ac:dyDescent="0.2"/>
    <row r="212" s="19" customFormat="1" ht="15" x14ac:dyDescent="0.2"/>
    <row r="213" s="19" customFormat="1" ht="15" x14ac:dyDescent="0.2"/>
    <row r="214" s="19" customFormat="1" ht="15" x14ac:dyDescent="0.2"/>
    <row r="215" s="19" customFormat="1" ht="15" x14ac:dyDescent="0.2"/>
    <row r="216" s="19" customFormat="1" ht="15" x14ac:dyDescent="0.2"/>
    <row r="217" s="19" customFormat="1" ht="15" x14ac:dyDescent="0.2"/>
    <row r="218" s="19" customFormat="1" ht="15" x14ac:dyDescent="0.2"/>
    <row r="219" s="19" customFormat="1" ht="15" x14ac:dyDescent="0.2"/>
    <row r="220" s="19" customFormat="1" ht="15" x14ac:dyDescent="0.2"/>
    <row r="221" s="19" customFormat="1" ht="15" x14ac:dyDescent="0.2"/>
  </sheetData>
  <mergeCells count="123">
    <mergeCell ref="AP4:AQ4"/>
    <mergeCell ref="AP20:AQ20"/>
    <mergeCell ref="AZ2:AZ5"/>
    <mergeCell ref="BA2:BA5"/>
    <mergeCell ref="BB2:BB5"/>
    <mergeCell ref="BC2:BC5"/>
    <mergeCell ref="BD2:BD5"/>
    <mergeCell ref="BE2:BE5"/>
    <mergeCell ref="BF2:BF5"/>
    <mergeCell ref="AB4:AB5"/>
    <mergeCell ref="D6:D18"/>
    <mergeCell ref="E6:E18"/>
    <mergeCell ref="F6:F18"/>
    <mergeCell ref="G6:G18"/>
    <mergeCell ref="H6:H18"/>
    <mergeCell ref="P13:P18"/>
    <mergeCell ref="AB15:AB16"/>
    <mergeCell ref="AA15:AA16"/>
    <mergeCell ref="T20:U21"/>
    <mergeCell ref="I4:J5"/>
    <mergeCell ref="I20:J21"/>
    <mergeCell ref="V20:W21"/>
    <mergeCell ref="V4:W5"/>
    <mergeCell ref="T4:U5"/>
    <mergeCell ref="D4:D5"/>
    <mergeCell ref="E4:E5"/>
    <mergeCell ref="F4:F5"/>
    <mergeCell ref="G4:G5"/>
    <mergeCell ref="H4:H5"/>
    <mergeCell ref="P4:P5"/>
    <mergeCell ref="Q4:Q5"/>
    <mergeCell ref="R4:R5"/>
    <mergeCell ref="K4:K5"/>
    <mergeCell ref="L4:L5"/>
    <mergeCell ref="M4:M5"/>
    <mergeCell ref="N4:N5"/>
    <mergeCell ref="E20:E21"/>
    <mergeCell ref="F20:F21"/>
    <mergeCell ref="G20:G21"/>
    <mergeCell ref="H20:H21"/>
    <mergeCell ref="P20:P21"/>
    <mergeCell ref="Q20:Q21"/>
    <mergeCell ref="R20:R21"/>
    <mergeCell ref="K20:K21"/>
    <mergeCell ref="L20:L21"/>
    <mergeCell ref="M20:M21"/>
    <mergeCell ref="N20:N21"/>
    <mergeCell ref="D20:D21"/>
    <mergeCell ref="AL6:AL7"/>
    <mergeCell ref="AL22:AL23"/>
    <mergeCell ref="AB10:AB12"/>
    <mergeCell ref="AA10:AA12"/>
    <mergeCell ref="AJ10:AJ12"/>
    <mergeCell ref="AK10:AK12"/>
    <mergeCell ref="AL10:AL12"/>
    <mergeCell ref="AB13:AB14"/>
    <mergeCell ref="AA13:AA14"/>
    <mergeCell ref="AL29:AL30"/>
    <mergeCell ref="AL31:AL32"/>
    <mergeCell ref="AB8:AB9"/>
    <mergeCell ref="AA8:AA9"/>
    <mergeCell ref="AJ8:AJ9"/>
    <mergeCell ref="AK8:AK9"/>
    <mergeCell ref="AL8:AL9"/>
    <mergeCell ref="AB17:AB18"/>
    <mergeCell ref="AA17:AA18"/>
    <mergeCell ref="AJ17:AJ18"/>
    <mergeCell ref="AK17:AK18"/>
    <mergeCell ref="AL17:AL18"/>
    <mergeCell ref="AL15:AL16"/>
    <mergeCell ref="AJ13:AJ14"/>
    <mergeCell ref="AK13:AK14"/>
    <mergeCell ref="AL13:AL14"/>
    <mergeCell ref="AB22:AB23"/>
    <mergeCell ref="AA22:AA23"/>
    <mergeCell ref="AB20:AB21"/>
    <mergeCell ref="AK15:AK16"/>
    <mergeCell ref="AB31:AB32"/>
    <mergeCell ref="AB6:AB7"/>
    <mergeCell ref="AA6:AA7"/>
    <mergeCell ref="E22:E34"/>
    <mergeCell ref="F22:F34"/>
    <mergeCell ref="AK29:AK30"/>
    <mergeCell ref="AK31:AK32"/>
    <mergeCell ref="AJ22:AJ23"/>
    <mergeCell ref="AJ31:AJ32"/>
    <mergeCell ref="AJ33:AJ34"/>
    <mergeCell ref="AJ29:AJ30"/>
    <mergeCell ref="AJ6:AJ7"/>
    <mergeCell ref="AK6:AK7"/>
    <mergeCell ref="AJ24:AJ25"/>
    <mergeCell ref="D22:D34"/>
    <mergeCell ref="P6:P12"/>
    <mergeCell ref="C23:C34"/>
    <mergeCell ref="AL24:AL25"/>
    <mergeCell ref="AB26:AB28"/>
    <mergeCell ref="AA26:AA28"/>
    <mergeCell ref="AJ26:AJ28"/>
    <mergeCell ref="AK26:AK28"/>
    <mergeCell ref="AL26:AL28"/>
    <mergeCell ref="AB29:AB30"/>
    <mergeCell ref="AA29:AA30"/>
    <mergeCell ref="AB24:AB25"/>
    <mergeCell ref="AA24:AA25"/>
    <mergeCell ref="AK24:AK25"/>
    <mergeCell ref="AB33:AB34"/>
    <mergeCell ref="AA33:AA34"/>
    <mergeCell ref="P22:P28"/>
    <mergeCell ref="P29:P34"/>
    <mergeCell ref="G22:G34"/>
    <mergeCell ref="H22:H34"/>
    <mergeCell ref="AK22:AK23"/>
    <mergeCell ref="C7:C18"/>
    <mergeCell ref="AJ15:AJ16"/>
    <mergeCell ref="AA31:AA32"/>
    <mergeCell ref="AK33:AK34"/>
    <mergeCell ref="AL33:AL34"/>
    <mergeCell ref="AS6:AS8"/>
    <mergeCell ref="AS9:AS11"/>
    <mergeCell ref="AS12:AS14"/>
    <mergeCell ref="AN5:AN18"/>
    <mergeCell ref="AN21:AN34"/>
    <mergeCell ref="AS4:AU4"/>
  </mergeCells>
  <dataValidations count="4">
    <dataValidation type="whole" operator="equal" allowBlank="1" showInputMessage="1" showErrorMessage="1" errorTitle="Número no válido" error="Solo puede ingresar el valor 1" promptTitle="Si" prompt="Ingrese el valor 1 para indicar que el factor está presente." sqref="AF6:AF18 AI6:AI18 AF22:AF34 AI22:AI34" xr:uid="{00000000-0002-0000-0000-000000000000}">
      <formula1>1</formula1>
    </dataValidation>
    <dataValidation allowBlank="1" showInputMessage="1" showErrorMessage="1" sqref="AA5 AA21" xr:uid="{00000000-0002-0000-0000-000001000000}"/>
    <dataValidation type="whole" operator="equal" allowBlank="1" showInputMessage="1" showErrorMessage="1" errorTitle="Número no válido" error="Solo puede introducir el valor 1" promptTitle="1" prompt="Introduzca el valor 1" sqref="Z6:Z18 Z22:Z34" xr:uid="{00000000-0002-0000-0000-000002000000}">
      <formula1>1</formula1>
    </dataValidation>
    <dataValidation type="whole" operator="equal" allowBlank="1" showInputMessage="1" showErrorMessage="1" errorTitle="Número no válido" error="Solo puede ingresar el valor 1" promptTitle="Habilitar contador" prompt="Ingrese el valor 1 (uno) para contabilizar este proceso" sqref="B6 B22" xr:uid="{00000000-0002-0000-0000-000003000000}">
      <formula1>1</formula1>
    </dataValidation>
  </dataValidations>
  <pageMargins left="0.23622047244094491" right="0.23622047244094491" top="0.74803149606299213" bottom="0.74803149606299213" header="0.31496062992125984" footer="0.31496062992125984"/>
  <pageSetup paperSize="5" orientation="landscape" r:id="rId1"/>
  <headerFooter>
    <oddFooter>&amp;R&amp;G</oddFooter>
  </headerFooter>
  <colBreaks count="3" manualBreakCount="3">
    <brk id="15" max="1048575" man="1"/>
    <brk id="19" max="1048575" man="1"/>
    <brk id="24"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17"/>
  <sheetViews>
    <sheetView zoomScale="90" zoomScaleNormal="90" workbookViewId="0">
      <selection activeCell="F6" sqref="F6"/>
    </sheetView>
  </sheetViews>
  <sheetFormatPr baseColWidth="10" defaultColWidth="11.09765625" defaultRowHeight="19.899999999999999" customHeight="1" x14ac:dyDescent="0.2"/>
  <cols>
    <col min="1" max="1" width="2.69921875" style="543" customWidth="1"/>
    <col min="2" max="2" width="20.5" style="543" customWidth="1"/>
    <col min="3" max="3" width="16.8984375" style="543" customWidth="1"/>
    <col min="4" max="4" width="7.3984375" style="543" customWidth="1"/>
    <col min="5" max="5" width="7.5" style="543" customWidth="1"/>
    <col min="6" max="6" width="19.59765625" style="543" customWidth="1"/>
    <col min="7" max="7" width="14.796875" style="543" customWidth="1"/>
    <col min="8" max="8" width="12" style="543" customWidth="1"/>
    <col min="9" max="9" width="14.8984375" style="543" customWidth="1"/>
    <col min="10" max="10" width="1.5" style="543" customWidth="1"/>
    <col min="11" max="11" width="4.296875" style="543" customWidth="1"/>
    <col min="12" max="12" width="4" style="543" customWidth="1"/>
    <col min="13" max="13" width="3" style="543" customWidth="1"/>
    <col min="14" max="16384" width="11.09765625" style="543"/>
  </cols>
  <sheetData>
    <row r="1" spans="1:9" ht="28.9" customHeight="1" x14ac:dyDescent="0.2">
      <c r="A1" s="248"/>
      <c r="B1" s="540" t="s">
        <v>170</v>
      </c>
      <c r="C1" s="541"/>
      <c r="D1" s="541"/>
      <c r="E1" s="541"/>
      <c r="F1" s="541"/>
      <c r="G1" s="541"/>
      <c r="H1" s="541"/>
      <c r="I1" s="542"/>
    </row>
    <row r="2" spans="1:9" ht="30" customHeight="1" x14ac:dyDescent="0.2">
      <c r="A2" s="248" t="s">
        <v>132</v>
      </c>
      <c r="B2" s="248" t="s">
        <v>126</v>
      </c>
      <c r="C2" s="248" t="s">
        <v>15</v>
      </c>
      <c r="D2" s="248" t="s">
        <v>133</v>
      </c>
      <c r="E2" s="248" t="s">
        <v>134</v>
      </c>
      <c r="F2" s="248" t="s">
        <v>153</v>
      </c>
      <c r="G2" s="248" t="s">
        <v>154</v>
      </c>
      <c r="H2" s="248" t="s">
        <v>155</v>
      </c>
      <c r="I2" s="248" t="s">
        <v>156</v>
      </c>
    </row>
    <row r="3" spans="1:9" ht="34.15" customHeight="1" x14ac:dyDescent="0.2">
      <c r="A3" s="248">
        <v>1</v>
      </c>
      <c r="B3" s="248" t="s">
        <v>248</v>
      </c>
      <c r="C3" s="248" t="s">
        <v>270</v>
      </c>
      <c r="D3" s="248">
        <v>44986</v>
      </c>
      <c r="E3" s="248">
        <v>45168</v>
      </c>
      <c r="F3" s="248" t="s">
        <v>267</v>
      </c>
      <c r="G3" s="248" t="s">
        <v>259</v>
      </c>
      <c r="H3" s="248" t="s">
        <v>261</v>
      </c>
      <c r="I3" s="248" t="s">
        <v>266</v>
      </c>
    </row>
    <row r="4" spans="1:9" ht="64.5" customHeight="1" x14ac:dyDescent="0.2">
      <c r="A4" s="248">
        <v>2</v>
      </c>
      <c r="B4" s="248" t="s">
        <v>250</v>
      </c>
      <c r="C4" s="248" t="s">
        <v>269</v>
      </c>
      <c r="D4" s="248">
        <v>44986</v>
      </c>
      <c r="E4" s="248">
        <v>45168</v>
      </c>
      <c r="F4" s="248" t="s">
        <v>260</v>
      </c>
      <c r="G4" s="248" t="s">
        <v>259</v>
      </c>
      <c r="H4" s="248" t="s">
        <v>261</v>
      </c>
      <c r="I4" s="248"/>
    </row>
    <row r="5" spans="1:9" ht="60" customHeight="1" x14ac:dyDescent="0.2">
      <c r="A5" s="248">
        <v>3</v>
      </c>
      <c r="B5" s="248" t="s">
        <v>251</v>
      </c>
      <c r="C5" s="248" t="s">
        <v>271</v>
      </c>
      <c r="D5" s="248">
        <v>44986</v>
      </c>
      <c r="E5" s="248">
        <v>45168</v>
      </c>
      <c r="F5" s="248" t="s">
        <v>268</v>
      </c>
      <c r="G5" s="248" t="s">
        <v>259</v>
      </c>
      <c r="H5" s="248" t="s">
        <v>261</v>
      </c>
      <c r="I5" s="248"/>
    </row>
    <row r="6" spans="1:9" ht="35.450000000000003" customHeight="1" x14ac:dyDescent="0.2">
      <c r="A6" s="248">
        <v>4</v>
      </c>
      <c r="B6" s="248"/>
      <c r="C6" s="248"/>
      <c r="D6" s="248"/>
      <c r="E6" s="248"/>
      <c r="F6" s="248"/>
      <c r="G6" s="248"/>
      <c r="H6" s="248"/>
      <c r="I6" s="248"/>
    </row>
    <row r="7" spans="1:9" ht="40.15" customHeight="1" x14ac:dyDescent="0.2">
      <c r="A7" s="248">
        <v>5</v>
      </c>
      <c r="B7" s="248"/>
      <c r="C7" s="248"/>
      <c r="D7" s="248"/>
      <c r="E7" s="248"/>
      <c r="F7" s="248"/>
      <c r="G7" s="248"/>
      <c r="H7" s="248"/>
      <c r="I7" s="248"/>
    </row>
    <row r="8" spans="1:9" ht="40.15" customHeight="1" x14ac:dyDescent="0.2">
      <c r="A8" s="248">
        <v>6</v>
      </c>
      <c r="B8" s="248"/>
      <c r="C8" s="248"/>
      <c r="D8" s="248"/>
      <c r="E8" s="248"/>
      <c r="F8" s="248"/>
      <c r="G8" s="248"/>
      <c r="H8" s="248"/>
      <c r="I8" s="248"/>
    </row>
    <row r="9" spans="1:9" ht="69.75" customHeight="1" x14ac:dyDescent="0.2">
      <c r="A9" s="248">
        <v>7</v>
      </c>
      <c r="B9" s="248"/>
      <c r="C9" s="248"/>
      <c r="D9" s="248"/>
      <c r="E9" s="248"/>
      <c r="F9" s="248"/>
      <c r="G9" s="248"/>
      <c r="H9" s="248"/>
      <c r="I9" s="248"/>
    </row>
    <row r="10" spans="1:9" ht="40.15" customHeight="1" x14ac:dyDescent="0.2">
      <c r="A10" s="248">
        <v>8</v>
      </c>
      <c r="B10" s="248"/>
      <c r="C10" s="248"/>
      <c r="D10" s="248"/>
      <c r="E10" s="248"/>
      <c r="F10" s="248"/>
      <c r="G10" s="248"/>
      <c r="H10" s="248"/>
      <c r="I10" s="248"/>
    </row>
    <row r="11" spans="1:9" ht="40.15" customHeight="1" x14ac:dyDescent="0.2">
      <c r="A11" s="544">
        <v>9</v>
      </c>
      <c r="B11" s="544"/>
      <c r="C11" s="544"/>
      <c r="D11" s="544"/>
      <c r="E11" s="544"/>
      <c r="F11" s="544"/>
      <c r="G11" s="544"/>
      <c r="H11" s="544"/>
      <c r="I11" s="544"/>
    </row>
    <row r="17" s="543" customFormat="1" ht="19.899999999999999" customHeight="1" x14ac:dyDescent="0.2"/>
    <row r="18" s="543" customFormat="1" ht="19.899999999999999" customHeight="1" x14ac:dyDescent="0.2"/>
    <row r="19" s="543" customFormat="1" ht="19.899999999999999" customHeight="1" x14ac:dyDescent="0.2"/>
    <row r="20" s="543" customFormat="1" ht="19.899999999999999" customHeight="1" x14ac:dyDescent="0.2"/>
    <row r="21" s="543" customFormat="1" ht="19.899999999999999" customHeight="1" x14ac:dyDescent="0.2"/>
    <row r="22" s="543" customFormat="1" ht="19.899999999999999" customHeight="1" x14ac:dyDescent="0.2"/>
    <row r="23" s="543" customFormat="1" ht="19.899999999999999" customHeight="1" x14ac:dyDescent="0.2"/>
    <row r="24" s="543" customFormat="1" ht="19.899999999999999" customHeight="1" x14ac:dyDescent="0.2"/>
    <row r="25" s="543" customFormat="1" ht="19.899999999999999" customHeight="1" x14ac:dyDescent="0.2"/>
    <row r="26" s="543" customFormat="1" ht="19.899999999999999" customHeight="1" x14ac:dyDescent="0.2"/>
    <row r="27" s="543" customFormat="1" ht="19.899999999999999" customHeight="1" x14ac:dyDescent="0.2"/>
    <row r="28" s="543" customFormat="1" ht="19.899999999999999" customHeight="1" x14ac:dyDescent="0.2"/>
    <row r="29" s="543" customFormat="1" ht="19.899999999999999" customHeight="1" x14ac:dyDescent="0.2"/>
    <row r="30" s="543" customFormat="1" ht="19.899999999999999" customHeight="1" x14ac:dyDescent="0.2"/>
    <row r="31" s="543" customFormat="1" ht="19.899999999999999" customHeight="1" x14ac:dyDescent="0.2"/>
    <row r="32" s="543" customFormat="1" ht="19.899999999999999" customHeight="1" x14ac:dyDescent="0.2"/>
    <row r="33" s="543" customFormat="1" ht="19.899999999999999" customHeight="1" x14ac:dyDescent="0.2"/>
    <row r="34" s="543" customFormat="1" ht="19.899999999999999" customHeight="1" x14ac:dyDescent="0.2"/>
    <row r="35" s="543" customFormat="1" ht="19.899999999999999" customHeight="1" x14ac:dyDescent="0.2"/>
    <row r="36" s="543" customFormat="1" ht="19.899999999999999" customHeight="1" x14ac:dyDescent="0.2"/>
    <row r="37" s="543" customFormat="1" ht="19.899999999999999" customHeight="1" x14ac:dyDescent="0.2"/>
    <row r="38" s="543" customFormat="1" ht="19.899999999999999" customHeight="1" x14ac:dyDescent="0.2"/>
    <row r="39" s="543" customFormat="1" ht="19.899999999999999" customHeight="1" x14ac:dyDescent="0.2"/>
    <row r="40" s="543" customFormat="1" ht="19.899999999999999" customHeight="1" x14ac:dyDescent="0.2"/>
    <row r="41" s="543" customFormat="1" ht="19.899999999999999" customHeight="1" x14ac:dyDescent="0.2"/>
    <row r="42" s="543" customFormat="1" ht="19.899999999999999" customHeight="1" x14ac:dyDescent="0.2"/>
    <row r="43" s="543" customFormat="1" ht="19.899999999999999" customHeight="1" x14ac:dyDescent="0.2"/>
    <row r="44" s="543" customFormat="1" ht="19.899999999999999" customHeight="1" x14ac:dyDescent="0.2"/>
    <row r="45" s="543" customFormat="1" ht="19.899999999999999" customHeight="1" x14ac:dyDescent="0.2"/>
    <row r="46" s="543" customFormat="1" ht="19.899999999999999" customHeight="1" x14ac:dyDescent="0.2"/>
    <row r="47" s="543" customFormat="1" ht="19.899999999999999" customHeight="1" x14ac:dyDescent="0.2"/>
    <row r="48" s="543" customFormat="1" ht="19.899999999999999" customHeight="1" x14ac:dyDescent="0.2"/>
    <row r="49" s="543" customFormat="1" ht="19.899999999999999" customHeight="1" x14ac:dyDescent="0.2"/>
    <row r="50" s="543" customFormat="1" ht="19.899999999999999" customHeight="1" x14ac:dyDescent="0.2"/>
    <row r="51" s="543" customFormat="1" ht="19.899999999999999" customHeight="1" x14ac:dyDescent="0.2"/>
    <row r="52" s="543" customFormat="1" ht="19.899999999999999" customHeight="1" x14ac:dyDescent="0.2"/>
    <row r="53" s="543" customFormat="1" ht="19.899999999999999" customHeight="1" x14ac:dyDescent="0.2"/>
    <row r="54" s="543" customFormat="1" ht="19.899999999999999" customHeight="1" x14ac:dyDescent="0.2"/>
    <row r="55" s="543" customFormat="1" ht="19.899999999999999" customHeight="1" x14ac:dyDescent="0.2"/>
    <row r="56" s="543" customFormat="1" ht="19.899999999999999" customHeight="1" x14ac:dyDescent="0.2"/>
    <row r="57" s="543" customFormat="1" ht="19.899999999999999" customHeight="1" x14ac:dyDescent="0.2"/>
    <row r="58" s="543" customFormat="1" ht="19.899999999999999" customHeight="1" x14ac:dyDescent="0.2"/>
    <row r="59" s="543" customFormat="1" ht="19.899999999999999" customHeight="1" x14ac:dyDescent="0.2"/>
    <row r="60" s="543" customFormat="1" ht="19.899999999999999" customHeight="1" x14ac:dyDescent="0.2"/>
    <row r="61" s="543" customFormat="1" ht="19.899999999999999" customHeight="1" x14ac:dyDescent="0.2"/>
    <row r="62" s="543" customFormat="1" ht="19.899999999999999" customHeight="1" x14ac:dyDescent="0.2"/>
    <row r="63" s="543" customFormat="1" ht="19.899999999999999" customHeight="1" x14ac:dyDescent="0.2"/>
    <row r="64" s="543" customFormat="1" ht="19.899999999999999" customHeight="1" x14ac:dyDescent="0.2"/>
    <row r="65" s="543" customFormat="1" ht="19.899999999999999" customHeight="1" x14ac:dyDescent="0.2"/>
    <row r="66" s="543" customFormat="1" ht="19.899999999999999" customHeight="1" x14ac:dyDescent="0.2"/>
    <row r="67" s="543" customFormat="1" ht="19.899999999999999" customHeight="1" x14ac:dyDescent="0.2"/>
    <row r="68" s="543" customFormat="1" ht="19.899999999999999" customHeight="1" x14ac:dyDescent="0.2"/>
    <row r="69" s="543" customFormat="1" ht="19.899999999999999" customHeight="1" x14ac:dyDescent="0.2"/>
    <row r="70" s="543" customFormat="1" ht="19.899999999999999" customHeight="1" x14ac:dyDescent="0.2"/>
    <row r="71" s="543" customFormat="1" ht="19.899999999999999" customHeight="1" x14ac:dyDescent="0.2"/>
    <row r="72" s="543" customFormat="1" ht="19.899999999999999" customHeight="1" x14ac:dyDescent="0.2"/>
    <row r="73" s="543" customFormat="1" ht="19.899999999999999" customHeight="1" x14ac:dyDescent="0.2"/>
    <row r="74" s="543" customFormat="1" ht="19.899999999999999" customHeight="1" x14ac:dyDescent="0.2"/>
    <row r="75" s="543" customFormat="1" ht="19.899999999999999" customHeight="1" x14ac:dyDescent="0.2"/>
    <row r="76" s="543" customFormat="1" ht="19.899999999999999" customHeight="1" x14ac:dyDescent="0.2"/>
    <row r="77" s="543" customFormat="1" ht="19.899999999999999" customHeight="1" x14ac:dyDescent="0.2"/>
    <row r="78" s="543" customFormat="1" ht="19.899999999999999" customHeight="1" x14ac:dyDescent="0.2"/>
    <row r="79" s="543" customFormat="1" ht="19.899999999999999" customHeight="1" x14ac:dyDescent="0.2"/>
    <row r="80" s="543" customFormat="1" ht="19.899999999999999" customHeight="1" x14ac:dyDescent="0.2"/>
    <row r="81" s="543" customFormat="1" ht="19.899999999999999" customHeight="1" x14ac:dyDescent="0.2"/>
    <row r="82" s="543" customFormat="1" ht="19.899999999999999" customHeight="1" x14ac:dyDescent="0.2"/>
    <row r="83" s="543" customFormat="1" ht="19.899999999999999" customHeight="1" x14ac:dyDescent="0.2"/>
    <row r="84" s="543" customFormat="1" ht="19.899999999999999" customHeight="1" x14ac:dyDescent="0.2"/>
    <row r="85" s="543" customFormat="1" ht="19.899999999999999" customHeight="1" x14ac:dyDescent="0.2"/>
    <row r="86" s="543" customFormat="1" ht="19.899999999999999" customHeight="1" x14ac:dyDescent="0.2"/>
    <row r="87" s="543" customFormat="1" ht="19.899999999999999" customHeight="1" x14ac:dyDescent="0.2"/>
    <row r="88" s="543" customFormat="1" ht="19.899999999999999" customHeight="1" x14ac:dyDescent="0.2"/>
    <row r="89" s="543" customFormat="1" ht="19.899999999999999" customHeight="1" x14ac:dyDescent="0.2"/>
    <row r="90" s="543" customFormat="1" ht="19.899999999999999" customHeight="1" x14ac:dyDescent="0.2"/>
    <row r="91" s="543" customFormat="1" ht="19.899999999999999" customHeight="1" x14ac:dyDescent="0.2"/>
    <row r="92" s="543" customFormat="1" ht="19.899999999999999" customHeight="1" x14ac:dyDescent="0.2"/>
    <row r="93" s="543" customFormat="1" ht="19.899999999999999" customHeight="1" x14ac:dyDescent="0.2"/>
    <row r="94" s="543" customFormat="1" ht="19.899999999999999" customHeight="1" x14ac:dyDescent="0.2"/>
    <row r="95" s="543" customFormat="1" ht="19.899999999999999" customHeight="1" x14ac:dyDescent="0.2"/>
    <row r="96" s="543" customFormat="1" ht="19.899999999999999" customHeight="1" x14ac:dyDescent="0.2"/>
    <row r="97" s="543" customFormat="1" ht="19.899999999999999" customHeight="1" x14ac:dyDescent="0.2"/>
    <row r="98" s="543" customFormat="1" ht="19.899999999999999" customHeight="1" x14ac:dyDescent="0.2"/>
    <row r="99" s="543" customFormat="1" ht="19.899999999999999" customHeight="1" x14ac:dyDescent="0.2"/>
    <row r="100" s="543" customFormat="1" ht="19.899999999999999" customHeight="1" x14ac:dyDescent="0.2"/>
    <row r="101" s="543" customFormat="1" ht="19.899999999999999" customHeight="1" x14ac:dyDescent="0.2"/>
    <row r="102" s="543" customFormat="1" ht="19.899999999999999" customHeight="1" x14ac:dyDescent="0.2"/>
    <row r="103" s="543" customFormat="1" ht="19.899999999999999" customHeight="1" x14ac:dyDescent="0.2"/>
    <row r="104" s="543" customFormat="1" ht="19.899999999999999" customHeight="1" x14ac:dyDescent="0.2"/>
    <row r="105" s="543" customFormat="1" ht="19.899999999999999" customHeight="1" x14ac:dyDescent="0.2"/>
    <row r="106" s="543" customFormat="1" ht="19.899999999999999" customHeight="1" x14ac:dyDescent="0.2"/>
    <row r="107" s="543" customFormat="1" ht="19.899999999999999" customHeight="1" x14ac:dyDescent="0.2"/>
    <row r="108" s="543" customFormat="1" ht="19.899999999999999" customHeight="1" x14ac:dyDescent="0.2"/>
    <row r="109" s="543" customFormat="1" ht="19.899999999999999" customHeight="1" x14ac:dyDescent="0.2"/>
    <row r="110" s="543" customFormat="1" ht="19.899999999999999" customHeight="1" x14ac:dyDescent="0.2"/>
    <row r="111" s="543" customFormat="1" ht="19.899999999999999" customHeight="1" x14ac:dyDescent="0.2"/>
    <row r="112" s="543" customFormat="1" ht="19.899999999999999" customHeight="1" x14ac:dyDescent="0.2"/>
    <row r="113" s="543" customFormat="1" ht="19.899999999999999" customHeight="1" x14ac:dyDescent="0.2"/>
    <row r="114" s="543" customFormat="1" ht="19.899999999999999" customHeight="1" x14ac:dyDescent="0.2"/>
    <row r="115" s="543" customFormat="1" ht="19.899999999999999" customHeight="1" x14ac:dyDescent="0.2"/>
    <row r="116" s="543" customFormat="1" ht="19.899999999999999" customHeight="1" x14ac:dyDescent="0.2"/>
    <row r="117" s="543" customFormat="1" ht="19.899999999999999" customHeight="1" x14ac:dyDescent="0.2"/>
    <row r="118" s="543" customFormat="1" ht="19.899999999999999" customHeight="1" x14ac:dyDescent="0.2"/>
    <row r="119" s="543" customFormat="1" ht="19.899999999999999" customHeight="1" x14ac:dyDescent="0.2"/>
    <row r="120" s="543" customFormat="1" ht="19.899999999999999" customHeight="1" x14ac:dyDescent="0.2"/>
    <row r="121" s="543" customFormat="1" ht="19.899999999999999" customHeight="1" x14ac:dyDescent="0.2"/>
    <row r="122" s="543" customFormat="1" ht="19.899999999999999" customHeight="1" x14ac:dyDescent="0.2"/>
    <row r="123" s="543" customFormat="1" ht="19.899999999999999" customHeight="1" x14ac:dyDescent="0.2"/>
    <row r="124" s="543" customFormat="1" ht="19.899999999999999" customHeight="1" x14ac:dyDescent="0.2"/>
    <row r="125" s="543" customFormat="1" ht="19.899999999999999" customHeight="1" x14ac:dyDescent="0.2"/>
    <row r="126" s="543" customFormat="1" ht="19.899999999999999" customHeight="1" x14ac:dyDescent="0.2"/>
    <row r="127" s="543" customFormat="1" ht="19.899999999999999" customHeight="1" x14ac:dyDescent="0.2"/>
    <row r="128" s="543" customFormat="1" ht="19.899999999999999" customHeight="1" x14ac:dyDescent="0.2"/>
    <row r="129" s="543" customFormat="1" ht="19.899999999999999" customHeight="1" x14ac:dyDescent="0.2"/>
    <row r="130" s="543" customFormat="1" ht="19.899999999999999" customHeight="1" x14ac:dyDescent="0.2"/>
    <row r="131" s="543" customFormat="1" ht="19.899999999999999" customHeight="1" x14ac:dyDescent="0.2"/>
    <row r="132" s="543" customFormat="1" ht="19.899999999999999" customHeight="1" x14ac:dyDescent="0.2"/>
    <row r="133" s="543" customFormat="1" ht="19.899999999999999" customHeight="1" x14ac:dyDescent="0.2"/>
    <row r="134" s="543" customFormat="1" ht="19.899999999999999" customHeight="1" x14ac:dyDescent="0.2"/>
    <row r="135" s="543" customFormat="1" ht="19.899999999999999" customHeight="1" x14ac:dyDescent="0.2"/>
    <row r="136" s="543" customFormat="1" ht="19.899999999999999" customHeight="1" x14ac:dyDescent="0.2"/>
    <row r="137" s="543" customFormat="1" ht="19.899999999999999" customHeight="1" x14ac:dyDescent="0.2"/>
    <row r="138" s="543" customFormat="1" ht="19.899999999999999" customHeight="1" x14ac:dyDescent="0.2"/>
    <row r="139" s="543" customFormat="1" ht="19.899999999999999" customHeight="1" x14ac:dyDescent="0.2"/>
    <row r="140" s="543" customFormat="1" ht="19.899999999999999" customHeight="1" x14ac:dyDescent="0.2"/>
    <row r="141" s="543" customFormat="1" ht="19.899999999999999" customHeight="1" x14ac:dyDescent="0.2"/>
    <row r="142" s="543" customFormat="1" ht="19.899999999999999" customHeight="1" x14ac:dyDescent="0.2"/>
    <row r="143" s="543" customFormat="1" ht="19.899999999999999" customHeight="1" x14ac:dyDescent="0.2"/>
    <row r="144" s="543" customFormat="1" ht="19.899999999999999" customHeight="1" x14ac:dyDescent="0.2"/>
    <row r="145" s="543" customFormat="1" ht="19.899999999999999" customHeight="1" x14ac:dyDescent="0.2"/>
    <row r="146" s="543" customFormat="1" ht="19.899999999999999" customHeight="1" x14ac:dyDescent="0.2"/>
    <row r="147" s="543" customFormat="1" ht="19.899999999999999" customHeight="1" x14ac:dyDescent="0.2"/>
    <row r="148" s="543" customFormat="1" ht="19.899999999999999" customHeight="1" x14ac:dyDescent="0.2"/>
    <row r="149" s="543" customFormat="1" ht="19.899999999999999" customHeight="1" x14ac:dyDescent="0.2"/>
    <row r="150" s="543" customFormat="1" ht="19.899999999999999" customHeight="1" x14ac:dyDescent="0.2"/>
    <row r="151" s="543" customFormat="1" ht="19.899999999999999" customHeight="1" x14ac:dyDescent="0.2"/>
    <row r="152" s="543" customFormat="1" ht="19.899999999999999" customHeight="1" x14ac:dyDescent="0.2"/>
    <row r="153" s="543" customFormat="1" ht="19.899999999999999" customHeight="1" x14ac:dyDescent="0.2"/>
    <row r="154" s="543" customFormat="1" ht="19.899999999999999" customHeight="1" x14ac:dyDescent="0.2"/>
    <row r="155" s="543" customFormat="1" ht="19.899999999999999" customHeight="1" x14ac:dyDescent="0.2"/>
    <row r="156" s="543" customFormat="1" ht="19.899999999999999" customHeight="1" x14ac:dyDescent="0.2"/>
    <row r="157" s="543" customFormat="1" ht="19.899999999999999" customHeight="1" x14ac:dyDescent="0.2"/>
    <row r="158" s="543" customFormat="1" ht="19.899999999999999" customHeight="1" x14ac:dyDescent="0.2"/>
    <row r="159" s="543" customFormat="1" ht="19.899999999999999" customHeight="1" x14ac:dyDescent="0.2"/>
    <row r="160" s="543" customFormat="1" ht="19.899999999999999" customHeight="1" x14ac:dyDescent="0.2"/>
    <row r="161" s="543" customFormat="1" ht="19.899999999999999" customHeight="1" x14ac:dyDescent="0.2"/>
    <row r="162" s="543" customFormat="1" ht="19.899999999999999" customHeight="1" x14ac:dyDescent="0.2"/>
    <row r="163" s="543" customFormat="1" ht="19.899999999999999" customHeight="1" x14ac:dyDescent="0.2"/>
    <row r="164" s="543" customFormat="1" ht="19.899999999999999" customHeight="1" x14ac:dyDescent="0.2"/>
    <row r="165" s="543" customFormat="1" ht="19.899999999999999" customHeight="1" x14ac:dyDescent="0.2"/>
    <row r="166" s="543" customFormat="1" ht="19.899999999999999" customHeight="1" x14ac:dyDescent="0.2"/>
    <row r="167" s="543" customFormat="1" ht="19.899999999999999" customHeight="1" x14ac:dyDescent="0.2"/>
    <row r="168" s="543" customFormat="1" ht="19.899999999999999" customHeight="1" x14ac:dyDescent="0.2"/>
    <row r="169" s="543" customFormat="1" ht="19.899999999999999" customHeight="1" x14ac:dyDescent="0.2"/>
    <row r="170" s="543" customFormat="1" ht="19.899999999999999" customHeight="1" x14ac:dyDescent="0.2"/>
    <row r="171" s="543" customFormat="1" ht="19.899999999999999" customHeight="1" x14ac:dyDescent="0.2"/>
    <row r="172" s="543" customFormat="1" ht="19.899999999999999" customHeight="1" x14ac:dyDescent="0.2"/>
    <row r="173" s="543" customFormat="1" ht="19.899999999999999" customHeight="1" x14ac:dyDescent="0.2"/>
    <row r="174" s="543" customFormat="1" ht="19.899999999999999" customHeight="1" x14ac:dyDescent="0.2"/>
    <row r="175" s="543" customFormat="1" ht="19.899999999999999" customHeight="1" x14ac:dyDescent="0.2"/>
    <row r="176" s="543" customFormat="1" ht="19.899999999999999" customHeight="1" x14ac:dyDescent="0.2"/>
    <row r="177" s="543" customFormat="1" ht="19.899999999999999" customHeight="1" x14ac:dyDescent="0.2"/>
    <row r="178" s="543" customFormat="1" ht="19.899999999999999" customHeight="1" x14ac:dyDescent="0.2"/>
    <row r="179" s="543" customFormat="1" ht="19.899999999999999" customHeight="1" x14ac:dyDescent="0.2"/>
    <row r="180" s="543" customFormat="1" ht="19.899999999999999" customHeight="1" x14ac:dyDescent="0.2"/>
    <row r="181" s="543" customFormat="1" ht="19.899999999999999" customHeight="1" x14ac:dyDescent="0.2"/>
    <row r="182" s="543" customFormat="1" ht="19.899999999999999" customHeight="1" x14ac:dyDescent="0.2"/>
    <row r="183" s="543" customFormat="1" ht="19.899999999999999" customHeight="1" x14ac:dyDescent="0.2"/>
    <row r="184" s="543" customFormat="1" ht="19.899999999999999" customHeight="1" x14ac:dyDescent="0.2"/>
    <row r="185" s="543" customFormat="1" ht="19.899999999999999" customHeight="1" x14ac:dyDescent="0.2"/>
    <row r="186" s="543" customFormat="1" ht="19.899999999999999" customHeight="1" x14ac:dyDescent="0.2"/>
    <row r="187" s="543" customFormat="1" ht="19.899999999999999" customHeight="1" x14ac:dyDescent="0.2"/>
    <row r="188" s="543" customFormat="1" ht="19.899999999999999" customHeight="1" x14ac:dyDescent="0.2"/>
    <row r="189" s="543" customFormat="1" ht="19.899999999999999" customHeight="1" x14ac:dyDescent="0.2"/>
    <row r="190" s="543" customFormat="1" ht="19.899999999999999" customHeight="1" x14ac:dyDescent="0.2"/>
    <row r="191" s="543" customFormat="1" ht="19.899999999999999" customHeight="1" x14ac:dyDescent="0.2"/>
    <row r="192" s="543" customFormat="1" ht="19.899999999999999" customHeight="1" x14ac:dyDescent="0.2"/>
    <row r="193" s="543" customFormat="1" ht="19.899999999999999" customHeight="1" x14ac:dyDescent="0.2"/>
    <row r="194" s="543" customFormat="1" ht="19.899999999999999" customHeight="1" x14ac:dyDescent="0.2"/>
    <row r="195" s="543" customFormat="1" ht="19.899999999999999" customHeight="1" x14ac:dyDescent="0.2"/>
    <row r="196" s="543" customFormat="1" ht="19.899999999999999" customHeight="1" x14ac:dyDescent="0.2"/>
    <row r="197" s="543" customFormat="1" ht="19.899999999999999" customHeight="1" x14ac:dyDescent="0.2"/>
    <row r="198" s="543" customFormat="1" ht="19.899999999999999" customHeight="1" x14ac:dyDescent="0.2"/>
    <row r="199" s="543" customFormat="1" ht="19.899999999999999" customHeight="1" x14ac:dyDescent="0.2"/>
    <row r="200" s="543" customFormat="1" ht="19.899999999999999" customHeight="1" x14ac:dyDescent="0.2"/>
    <row r="201" s="543" customFormat="1" ht="19.899999999999999" customHeight="1" x14ac:dyDescent="0.2"/>
    <row r="202" s="543" customFormat="1" ht="19.899999999999999" customHeight="1" x14ac:dyDescent="0.2"/>
    <row r="203" s="543" customFormat="1" ht="19.899999999999999" customHeight="1" x14ac:dyDescent="0.2"/>
    <row r="204" s="543" customFormat="1" ht="19.899999999999999" customHeight="1" x14ac:dyDescent="0.2"/>
    <row r="205" s="543" customFormat="1" ht="19.899999999999999" customHeight="1" x14ac:dyDescent="0.2"/>
    <row r="206" s="543" customFormat="1" ht="19.899999999999999" customHeight="1" x14ac:dyDescent="0.2"/>
    <row r="207" s="543" customFormat="1" ht="19.899999999999999" customHeight="1" x14ac:dyDescent="0.2"/>
    <row r="208" s="543" customFormat="1" ht="19.899999999999999" customHeight="1" x14ac:dyDescent="0.2"/>
    <row r="209" s="543" customFormat="1" ht="19.899999999999999" customHeight="1" x14ac:dyDescent="0.2"/>
    <row r="210" s="543" customFormat="1" ht="19.899999999999999" customHeight="1" x14ac:dyDescent="0.2"/>
    <row r="211" s="543" customFormat="1" ht="19.899999999999999" customHeight="1" x14ac:dyDescent="0.2"/>
    <row r="212" s="543" customFormat="1" ht="19.899999999999999" customHeight="1" x14ac:dyDescent="0.2"/>
    <row r="213" s="543" customFormat="1" ht="19.899999999999999" customHeight="1" x14ac:dyDescent="0.2"/>
    <row r="214" s="543" customFormat="1" ht="19.899999999999999" customHeight="1" x14ac:dyDescent="0.2"/>
    <row r="215" s="543" customFormat="1" ht="19.899999999999999" customHeight="1" x14ac:dyDescent="0.2"/>
    <row r="216" s="543" customFormat="1" ht="19.899999999999999" customHeight="1" x14ac:dyDescent="0.2"/>
    <row r="217" s="543" customFormat="1" ht="19.899999999999999" customHeight="1" x14ac:dyDescent="0.2"/>
    <row r="218" s="543" customFormat="1" ht="19.899999999999999" customHeight="1" x14ac:dyDescent="0.2"/>
    <row r="219" s="543" customFormat="1" ht="19.899999999999999" customHeight="1" x14ac:dyDescent="0.2"/>
    <row r="220" s="543" customFormat="1" ht="19.899999999999999" customHeight="1" x14ac:dyDescent="0.2"/>
    <row r="221" s="543" customFormat="1" ht="19.899999999999999" customHeight="1" x14ac:dyDescent="0.2"/>
    <row r="222" s="543" customFormat="1" ht="19.899999999999999" customHeight="1" x14ac:dyDescent="0.2"/>
    <row r="223" s="543" customFormat="1" ht="19.899999999999999" customHeight="1" x14ac:dyDescent="0.2"/>
    <row r="224" s="543" customFormat="1" ht="19.899999999999999" customHeight="1" x14ac:dyDescent="0.2"/>
    <row r="225" s="543" customFormat="1" ht="19.899999999999999" customHeight="1" x14ac:dyDescent="0.2"/>
    <row r="226" s="543" customFormat="1" ht="19.899999999999999" customHeight="1" x14ac:dyDescent="0.2"/>
    <row r="227" s="543" customFormat="1" ht="19.899999999999999" customHeight="1" x14ac:dyDescent="0.2"/>
    <row r="228" s="543" customFormat="1" ht="19.899999999999999" customHeight="1" x14ac:dyDescent="0.2"/>
    <row r="229" s="543" customFormat="1" ht="19.899999999999999" customHeight="1" x14ac:dyDescent="0.2"/>
    <row r="230" s="543" customFormat="1" ht="19.899999999999999" customHeight="1" x14ac:dyDescent="0.2"/>
    <row r="231" s="543" customFormat="1" ht="19.899999999999999" customHeight="1" x14ac:dyDescent="0.2"/>
    <row r="232" s="543" customFormat="1" ht="19.899999999999999" customHeight="1" x14ac:dyDescent="0.2"/>
    <row r="233" s="543" customFormat="1" ht="19.899999999999999" customHeight="1" x14ac:dyDescent="0.2"/>
    <row r="234" s="543" customFormat="1" ht="19.899999999999999" customHeight="1" x14ac:dyDescent="0.2"/>
    <row r="235" s="543" customFormat="1" ht="19.899999999999999" customHeight="1" x14ac:dyDescent="0.2"/>
    <row r="236" s="543" customFormat="1" ht="19.899999999999999" customHeight="1" x14ac:dyDescent="0.2"/>
    <row r="237" s="543" customFormat="1" ht="19.899999999999999" customHeight="1" x14ac:dyDescent="0.2"/>
    <row r="238" s="543" customFormat="1" ht="19.899999999999999" customHeight="1" x14ac:dyDescent="0.2"/>
    <row r="239" s="543" customFormat="1" ht="19.899999999999999" customHeight="1" x14ac:dyDescent="0.2"/>
    <row r="240" s="543" customFormat="1" ht="19.899999999999999" customHeight="1" x14ac:dyDescent="0.2"/>
    <row r="241" s="543" customFormat="1" ht="19.899999999999999" customHeight="1" x14ac:dyDescent="0.2"/>
    <row r="242" s="543" customFormat="1" ht="19.899999999999999" customHeight="1" x14ac:dyDescent="0.2"/>
    <row r="243" s="543" customFormat="1" ht="19.899999999999999" customHeight="1" x14ac:dyDescent="0.2"/>
    <row r="244" s="543" customFormat="1" ht="19.899999999999999" customHeight="1" x14ac:dyDescent="0.2"/>
    <row r="245" s="543" customFormat="1" ht="19.899999999999999" customHeight="1" x14ac:dyDescent="0.2"/>
    <row r="246" s="543" customFormat="1" ht="19.899999999999999" customHeight="1" x14ac:dyDescent="0.2"/>
    <row r="247" s="543" customFormat="1" ht="19.899999999999999" customHeight="1" x14ac:dyDescent="0.2"/>
    <row r="248" s="543" customFormat="1" ht="19.899999999999999" customHeight="1" x14ac:dyDescent="0.2"/>
    <row r="249" s="543" customFormat="1" ht="19.899999999999999" customHeight="1" x14ac:dyDescent="0.2"/>
    <row r="250" s="543" customFormat="1" ht="19.899999999999999" customHeight="1" x14ac:dyDescent="0.2"/>
    <row r="251" s="543" customFormat="1" ht="19.899999999999999" customHeight="1" x14ac:dyDescent="0.2"/>
    <row r="252" s="543" customFormat="1" ht="19.899999999999999" customHeight="1" x14ac:dyDescent="0.2"/>
    <row r="253" s="543" customFormat="1" ht="19.899999999999999" customHeight="1" x14ac:dyDescent="0.2"/>
    <row r="254" s="543" customFormat="1" ht="19.899999999999999" customHeight="1" x14ac:dyDescent="0.2"/>
    <row r="255" s="543" customFormat="1" ht="19.899999999999999" customHeight="1" x14ac:dyDescent="0.2"/>
    <row r="256" s="543" customFormat="1" ht="19.899999999999999" customHeight="1" x14ac:dyDescent="0.2"/>
    <row r="257" s="543" customFormat="1" ht="19.899999999999999" customHeight="1" x14ac:dyDescent="0.2"/>
    <row r="258" s="543" customFormat="1" ht="19.899999999999999" customHeight="1" x14ac:dyDescent="0.2"/>
    <row r="259" s="543" customFormat="1" ht="19.899999999999999" customHeight="1" x14ac:dyDescent="0.2"/>
    <row r="260" s="543" customFormat="1" ht="19.899999999999999" customHeight="1" x14ac:dyDescent="0.2"/>
    <row r="261" s="543" customFormat="1" ht="19.899999999999999" customHeight="1" x14ac:dyDescent="0.2"/>
    <row r="262" s="543" customFormat="1" ht="19.899999999999999" customHeight="1" x14ac:dyDescent="0.2"/>
    <row r="263" s="543" customFormat="1" ht="19.899999999999999" customHeight="1" x14ac:dyDescent="0.2"/>
    <row r="264" s="543" customFormat="1" ht="19.899999999999999" customHeight="1" x14ac:dyDescent="0.2"/>
    <row r="265" s="543" customFormat="1" ht="19.899999999999999" customHeight="1" x14ac:dyDescent="0.2"/>
    <row r="266" s="543" customFormat="1" ht="19.899999999999999" customHeight="1" x14ac:dyDescent="0.2"/>
    <row r="267" s="543" customFormat="1" ht="19.899999999999999" customHeight="1" x14ac:dyDescent="0.2"/>
    <row r="268" s="543" customFormat="1" ht="19.899999999999999" customHeight="1" x14ac:dyDescent="0.2"/>
    <row r="269" s="543" customFormat="1" ht="19.899999999999999" customHeight="1" x14ac:dyDescent="0.2"/>
    <row r="270" s="543" customFormat="1" ht="19.899999999999999" customHeight="1" x14ac:dyDescent="0.2"/>
    <row r="271" s="543" customFormat="1" ht="19.899999999999999" customHeight="1" x14ac:dyDescent="0.2"/>
    <row r="272" s="543" customFormat="1" ht="19.899999999999999" customHeight="1" x14ac:dyDescent="0.2"/>
    <row r="273" s="543" customFormat="1" ht="19.899999999999999" customHeight="1" x14ac:dyDescent="0.2"/>
    <row r="274" s="543" customFormat="1" ht="19.899999999999999" customHeight="1" x14ac:dyDescent="0.2"/>
    <row r="275" s="543" customFormat="1" ht="19.899999999999999" customHeight="1" x14ac:dyDescent="0.2"/>
    <row r="276" s="543" customFormat="1" ht="19.899999999999999" customHeight="1" x14ac:dyDescent="0.2"/>
    <row r="277" s="543" customFormat="1" ht="19.899999999999999" customHeight="1" x14ac:dyDescent="0.2"/>
    <row r="278" s="543" customFormat="1" ht="19.899999999999999" customHeight="1" x14ac:dyDescent="0.2"/>
    <row r="279" s="543" customFormat="1" ht="19.899999999999999" customHeight="1" x14ac:dyDescent="0.2"/>
    <row r="280" s="543" customFormat="1" ht="19.899999999999999" customHeight="1" x14ac:dyDescent="0.2"/>
    <row r="281" s="543" customFormat="1" ht="19.899999999999999" customHeight="1" x14ac:dyDescent="0.2"/>
    <row r="282" s="543" customFormat="1" ht="19.899999999999999" customHeight="1" x14ac:dyDescent="0.2"/>
    <row r="283" s="543" customFormat="1" ht="19.899999999999999" customHeight="1" x14ac:dyDescent="0.2"/>
    <row r="284" s="543" customFormat="1" ht="19.899999999999999" customHeight="1" x14ac:dyDescent="0.2"/>
    <row r="285" s="543" customFormat="1" ht="19.899999999999999" customHeight="1" x14ac:dyDescent="0.2"/>
    <row r="286" s="543" customFormat="1" ht="19.899999999999999" customHeight="1" x14ac:dyDescent="0.2"/>
    <row r="287" s="543" customFormat="1" ht="19.899999999999999" customHeight="1" x14ac:dyDescent="0.2"/>
    <row r="288" s="543" customFormat="1" ht="19.899999999999999" customHeight="1" x14ac:dyDescent="0.2"/>
    <row r="289" s="543" customFormat="1" ht="19.899999999999999" customHeight="1" x14ac:dyDescent="0.2"/>
    <row r="290" s="543" customFormat="1" ht="19.899999999999999" customHeight="1" x14ac:dyDescent="0.2"/>
    <row r="291" s="543" customFormat="1" ht="19.899999999999999" customHeight="1" x14ac:dyDescent="0.2"/>
    <row r="292" s="543" customFormat="1" ht="19.899999999999999" customHeight="1" x14ac:dyDescent="0.2"/>
    <row r="293" s="543" customFormat="1" ht="19.899999999999999" customHeight="1" x14ac:dyDescent="0.2"/>
    <row r="294" s="543" customFormat="1" ht="19.899999999999999" customHeight="1" x14ac:dyDescent="0.2"/>
    <row r="295" s="543" customFormat="1" ht="19.899999999999999" customHeight="1" x14ac:dyDescent="0.2"/>
    <row r="296" s="543" customFormat="1" ht="19.899999999999999" customHeight="1" x14ac:dyDescent="0.2"/>
    <row r="297" s="543" customFormat="1" ht="19.899999999999999" customHeight="1" x14ac:dyDescent="0.2"/>
    <row r="298" s="543" customFormat="1" ht="19.899999999999999" customHeight="1" x14ac:dyDescent="0.2"/>
    <row r="299" s="543" customFormat="1" ht="19.899999999999999" customHeight="1" x14ac:dyDescent="0.2"/>
    <row r="300" s="543" customFormat="1" ht="19.899999999999999" customHeight="1" x14ac:dyDescent="0.2"/>
    <row r="301" s="543" customFormat="1" ht="19.899999999999999" customHeight="1" x14ac:dyDescent="0.2"/>
    <row r="302" s="543" customFormat="1" ht="19.899999999999999" customHeight="1" x14ac:dyDescent="0.2"/>
    <row r="303" s="543" customFormat="1" ht="19.899999999999999" customHeight="1" x14ac:dyDescent="0.2"/>
    <row r="304" s="543" customFormat="1" ht="19.899999999999999" customHeight="1" x14ac:dyDescent="0.2"/>
    <row r="305" s="543" customFormat="1" ht="19.899999999999999" customHeight="1" x14ac:dyDescent="0.2"/>
    <row r="306" s="543" customFormat="1" ht="19.899999999999999" customHeight="1" x14ac:dyDescent="0.2"/>
    <row r="307" s="543" customFormat="1" ht="19.899999999999999" customHeight="1" x14ac:dyDescent="0.2"/>
    <row r="308" s="543" customFormat="1" ht="19.899999999999999" customHeight="1" x14ac:dyDescent="0.2"/>
    <row r="309" s="543" customFormat="1" ht="19.899999999999999" customHeight="1" x14ac:dyDescent="0.2"/>
    <row r="310" s="543" customFormat="1" ht="19.899999999999999" customHeight="1" x14ac:dyDescent="0.2"/>
    <row r="311" s="543" customFormat="1" ht="19.899999999999999" customHeight="1" x14ac:dyDescent="0.2"/>
    <row r="312" s="543" customFormat="1" ht="19.899999999999999" customHeight="1" x14ac:dyDescent="0.2"/>
    <row r="313" s="543" customFormat="1" ht="19.899999999999999" customHeight="1" x14ac:dyDescent="0.2"/>
    <row r="314" s="543" customFormat="1" ht="19.899999999999999" customHeight="1" x14ac:dyDescent="0.2"/>
    <row r="315" s="543" customFormat="1" ht="19.899999999999999" customHeight="1" x14ac:dyDescent="0.2"/>
    <row r="316" s="543" customFormat="1" ht="19.899999999999999" customHeight="1" x14ac:dyDescent="0.2"/>
    <row r="317" s="543" customFormat="1" ht="19.899999999999999" customHeight="1" x14ac:dyDescent="0.2"/>
    <row r="318" s="543" customFormat="1" ht="19.899999999999999" customHeight="1" x14ac:dyDescent="0.2"/>
    <row r="319" s="543" customFormat="1" ht="19.899999999999999" customHeight="1" x14ac:dyDescent="0.2"/>
    <row r="320" s="543" customFormat="1" ht="19.899999999999999" customHeight="1" x14ac:dyDescent="0.2"/>
    <row r="321" s="543" customFormat="1" ht="19.899999999999999" customHeight="1" x14ac:dyDescent="0.2"/>
    <row r="322" s="543" customFormat="1" ht="19.899999999999999" customHeight="1" x14ac:dyDescent="0.2"/>
    <row r="323" s="543" customFormat="1" ht="19.899999999999999" customHeight="1" x14ac:dyDescent="0.2"/>
    <row r="324" s="543" customFormat="1" ht="19.899999999999999" customHeight="1" x14ac:dyDescent="0.2"/>
    <row r="325" s="543" customFormat="1" ht="19.899999999999999" customHeight="1" x14ac:dyDescent="0.2"/>
    <row r="326" s="543" customFormat="1" ht="19.899999999999999" customHeight="1" x14ac:dyDescent="0.2"/>
    <row r="327" s="543" customFormat="1" ht="19.899999999999999" customHeight="1" x14ac:dyDescent="0.2"/>
    <row r="328" s="543" customFormat="1" ht="19.899999999999999" customHeight="1" x14ac:dyDescent="0.2"/>
    <row r="329" s="543" customFormat="1" ht="19.899999999999999" customHeight="1" x14ac:dyDescent="0.2"/>
    <row r="330" s="543" customFormat="1" ht="19.899999999999999" customHeight="1" x14ac:dyDescent="0.2"/>
    <row r="331" s="543" customFormat="1" ht="19.899999999999999" customHeight="1" x14ac:dyDescent="0.2"/>
    <row r="332" s="543" customFormat="1" ht="19.899999999999999" customHeight="1" x14ac:dyDescent="0.2"/>
    <row r="333" s="543" customFormat="1" ht="19.899999999999999" customHeight="1" x14ac:dyDescent="0.2"/>
    <row r="334" s="543" customFormat="1" ht="19.899999999999999" customHeight="1" x14ac:dyDescent="0.2"/>
    <row r="335" s="543" customFormat="1" ht="19.899999999999999" customHeight="1" x14ac:dyDescent="0.2"/>
    <row r="336" s="543" customFormat="1" ht="19.899999999999999" customHeight="1" x14ac:dyDescent="0.2"/>
    <row r="337" s="543" customFormat="1" ht="19.899999999999999" customHeight="1" x14ac:dyDescent="0.2"/>
    <row r="338" s="543" customFormat="1" ht="19.899999999999999" customHeight="1" x14ac:dyDescent="0.2"/>
    <row r="339" s="543" customFormat="1" ht="19.899999999999999" customHeight="1" x14ac:dyDescent="0.2"/>
    <row r="340" s="543" customFormat="1" ht="19.899999999999999" customHeight="1" x14ac:dyDescent="0.2"/>
    <row r="341" s="543" customFormat="1" ht="19.899999999999999" customHeight="1" x14ac:dyDescent="0.2"/>
    <row r="342" s="543" customFormat="1" ht="19.899999999999999" customHeight="1" x14ac:dyDescent="0.2"/>
    <row r="343" s="543" customFormat="1" ht="19.899999999999999" customHeight="1" x14ac:dyDescent="0.2"/>
    <row r="344" s="543" customFormat="1" ht="19.899999999999999" customHeight="1" x14ac:dyDescent="0.2"/>
    <row r="345" s="543" customFormat="1" ht="19.899999999999999" customHeight="1" x14ac:dyDescent="0.2"/>
    <row r="346" s="543" customFormat="1" ht="19.899999999999999" customHeight="1" x14ac:dyDescent="0.2"/>
    <row r="347" s="543" customFormat="1" ht="19.899999999999999" customHeight="1" x14ac:dyDescent="0.2"/>
    <row r="348" s="543" customFormat="1" ht="19.899999999999999" customHeight="1" x14ac:dyDescent="0.2"/>
    <row r="349" s="543" customFormat="1" ht="19.899999999999999" customHeight="1" x14ac:dyDescent="0.2"/>
    <row r="350" s="543" customFormat="1" ht="19.899999999999999" customHeight="1" x14ac:dyDescent="0.2"/>
    <row r="351" s="543" customFormat="1" ht="19.899999999999999" customHeight="1" x14ac:dyDescent="0.2"/>
    <row r="352" s="543" customFormat="1" ht="19.899999999999999" customHeight="1" x14ac:dyDescent="0.2"/>
    <row r="353" s="543" customFormat="1" ht="19.899999999999999" customHeight="1" x14ac:dyDescent="0.2"/>
    <row r="354" s="543" customFormat="1" ht="19.899999999999999" customHeight="1" x14ac:dyDescent="0.2"/>
    <row r="355" s="543" customFormat="1" ht="19.899999999999999" customHeight="1" x14ac:dyDescent="0.2"/>
    <row r="356" s="543" customFormat="1" ht="19.899999999999999" customHeight="1" x14ac:dyDescent="0.2"/>
    <row r="357" s="543" customFormat="1" ht="19.899999999999999" customHeight="1" x14ac:dyDescent="0.2"/>
    <row r="358" s="543" customFormat="1" ht="19.899999999999999" customHeight="1" x14ac:dyDescent="0.2"/>
    <row r="359" s="543" customFormat="1" ht="19.899999999999999" customHeight="1" x14ac:dyDescent="0.2"/>
    <row r="360" s="543" customFormat="1" ht="19.899999999999999" customHeight="1" x14ac:dyDescent="0.2"/>
    <row r="361" s="543" customFormat="1" ht="19.899999999999999" customHeight="1" x14ac:dyDescent="0.2"/>
    <row r="362" s="543" customFormat="1" ht="19.899999999999999" customHeight="1" x14ac:dyDescent="0.2"/>
    <row r="363" s="543" customFormat="1" ht="19.899999999999999" customHeight="1" x14ac:dyDescent="0.2"/>
    <row r="364" s="543" customFormat="1" ht="19.899999999999999" customHeight="1" x14ac:dyDescent="0.2"/>
    <row r="365" s="543" customFormat="1" ht="19.899999999999999" customHeight="1" x14ac:dyDescent="0.2"/>
    <row r="366" s="543" customFormat="1" ht="19.899999999999999" customHeight="1" x14ac:dyDescent="0.2"/>
    <row r="367" s="543" customFormat="1" ht="19.899999999999999" customHeight="1" x14ac:dyDescent="0.2"/>
    <row r="368" s="543" customFormat="1" ht="19.899999999999999" customHeight="1" x14ac:dyDescent="0.2"/>
    <row r="369" s="543" customFormat="1" ht="19.899999999999999" customHeight="1" x14ac:dyDescent="0.2"/>
    <row r="370" s="543" customFormat="1" ht="19.899999999999999" customHeight="1" x14ac:dyDescent="0.2"/>
    <row r="371" s="543" customFormat="1" ht="19.899999999999999" customHeight="1" x14ac:dyDescent="0.2"/>
    <row r="372" s="543" customFormat="1" ht="19.899999999999999" customHeight="1" x14ac:dyDescent="0.2"/>
    <row r="373" s="543" customFormat="1" ht="19.899999999999999" customHeight="1" x14ac:dyDescent="0.2"/>
    <row r="374" s="543" customFormat="1" ht="19.899999999999999" customHeight="1" x14ac:dyDescent="0.2"/>
    <row r="375" s="543" customFormat="1" ht="19.899999999999999" customHeight="1" x14ac:dyDescent="0.2"/>
    <row r="376" s="543" customFormat="1" ht="19.899999999999999" customHeight="1" x14ac:dyDescent="0.2"/>
    <row r="377" s="543" customFormat="1" ht="19.899999999999999" customHeight="1" x14ac:dyDescent="0.2"/>
    <row r="378" s="543" customFormat="1" ht="19.899999999999999" customHeight="1" x14ac:dyDescent="0.2"/>
    <row r="379" s="543" customFormat="1" ht="19.899999999999999" customHeight="1" x14ac:dyDescent="0.2"/>
    <row r="380" s="543" customFormat="1" ht="19.899999999999999" customHeight="1" x14ac:dyDescent="0.2"/>
    <row r="381" s="543" customFormat="1" ht="19.899999999999999" customHeight="1" x14ac:dyDescent="0.2"/>
    <row r="382" s="543" customFormat="1" ht="19.899999999999999" customHeight="1" x14ac:dyDescent="0.2"/>
    <row r="383" s="543" customFormat="1" ht="19.899999999999999" customHeight="1" x14ac:dyDescent="0.2"/>
    <row r="384" s="543" customFormat="1" ht="19.899999999999999" customHeight="1" x14ac:dyDescent="0.2"/>
    <row r="385" s="543" customFormat="1" ht="19.899999999999999" customHeight="1" x14ac:dyDescent="0.2"/>
    <row r="386" s="543" customFormat="1" ht="19.899999999999999" customHeight="1" x14ac:dyDescent="0.2"/>
    <row r="387" s="543" customFormat="1" ht="19.899999999999999" customHeight="1" x14ac:dyDescent="0.2"/>
    <row r="388" s="543" customFormat="1" ht="19.899999999999999" customHeight="1" x14ac:dyDescent="0.2"/>
    <row r="389" s="543" customFormat="1" ht="19.899999999999999" customHeight="1" x14ac:dyDescent="0.2"/>
    <row r="390" s="543" customFormat="1" ht="19.899999999999999" customHeight="1" x14ac:dyDescent="0.2"/>
    <row r="391" s="543" customFormat="1" ht="19.899999999999999" customHeight="1" x14ac:dyDescent="0.2"/>
    <row r="392" s="543" customFormat="1" ht="19.899999999999999" customHeight="1" x14ac:dyDescent="0.2"/>
    <row r="393" s="543" customFormat="1" ht="19.899999999999999" customHeight="1" x14ac:dyDescent="0.2"/>
    <row r="394" s="543" customFormat="1" ht="19.899999999999999" customHeight="1" x14ac:dyDescent="0.2"/>
    <row r="395" s="543" customFormat="1" ht="19.899999999999999" customHeight="1" x14ac:dyDescent="0.2"/>
    <row r="396" s="543" customFormat="1" ht="19.899999999999999" customHeight="1" x14ac:dyDescent="0.2"/>
    <row r="397" s="543" customFormat="1" ht="19.899999999999999" customHeight="1" x14ac:dyDescent="0.2"/>
    <row r="398" s="543" customFormat="1" ht="19.899999999999999" customHeight="1" x14ac:dyDescent="0.2"/>
    <row r="399" s="543" customFormat="1" ht="19.899999999999999" customHeight="1" x14ac:dyDescent="0.2"/>
    <row r="400" s="543" customFormat="1" ht="19.899999999999999" customHeight="1" x14ac:dyDescent="0.2"/>
    <row r="401" s="543" customFormat="1" ht="19.899999999999999" customHeight="1" x14ac:dyDescent="0.2"/>
    <row r="402" s="543" customFormat="1" ht="19.899999999999999" customHeight="1" x14ac:dyDescent="0.2"/>
    <row r="403" s="543" customFormat="1" ht="19.899999999999999" customHeight="1" x14ac:dyDescent="0.2"/>
    <row r="404" s="543" customFormat="1" ht="19.899999999999999" customHeight="1" x14ac:dyDescent="0.2"/>
    <row r="405" s="543" customFormat="1" ht="19.899999999999999" customHeight="1" x14ac:dyDescent="0.2"/>
    <row r="406" s="543" customFormat="1" ht="19.899999999999999" customHeight="1" x14ac:dyDescent="0.2"/>
    <row r="407" s="543" customFormat="1" ht="19.899999999999999" customHeight="1" x14ac:dyDescent="0.2"/>
    <row r="408" s="543" customFormat="1" ht="19.899999999999999" customHeight="1" x14ac:dyDescent="0.2"/>
    <row r="409" s="543" customFormat="1" ht="19.899999999999999" customHeight="1" x14ac:dyDescent="0.2"/>
    <row r="410" s="543" customFormat="1" ht="19.899999999999999" customHeight="1" x14ac:dyDescent="0.2"/>
    <row r="411" s="543" customFormat="1" ht="19.899999999999999" customHeight="1" x14ac:dyDescent="0.2"/>
    <row r="412" s="543" customFormat="1" ht="19.899999999999999" customHeight="1" x14ac:dyDescent="0.2"/>
    <row r="413" s="543" customFormat="1" ht="19.899999999999999" customHeight="1" x14ac:dyDescent="0.2"/>
    <row r="414" s="543" customFormat="1" ht="19.899999999999999" customHeight="1" x14ac:dyDescent="0.2"/>
    <row r="415" s="543" customFormat="1" ht="19.899999999999999" customHeight="1" x14ac:dyDescent="0.2"/>
    <row r="416" s="543" customFormat="1" ht="19.899999999999999" customHeight="1" x14ac:dyDescent="0.2"/>
    <row r="417" s="543" customFormat="1" ht="19.899999999999999" customHeight="1" x14ac:dyDescent="0.2"/>
    <row r="418" s="543" customFormat="1" ht="19.899999999999999" customHeight="1" x14ac:dyDescent="0.2"/>
    <row r="419" s="543" customFormat="1" ht="19.899999999999999" customHeight="1" x14ac:dyDescent="0.2"/>
    <row r="420" s="543" customFormat="1" ht="19.899999999999999" customHeight="1" x14ac:dyDescent="0.2"/>
    <row r="421" s="543" customFormat="1" ht="19.899999999999999" customHeight="1" x14ac:dyDescent="0.2"/>
    <row r="422" s="543" customFormat="1" ht="19.899999999999999" customHeight="1" x14ac:dyDescent="0.2"/>
    <row r="423" s="543" customFormat="1" ht="19.899999999999999" customHeight="1" x14ac:dyDescent="0.2"/>
    <row r="424" s="543" customFormat="1" ht="19.899999999999999" customHeight="1" x14ac:dyDescent="0.2"/>
    <row r="425" s="543" customFormat="1" ht="19.899999999999999" customHeight="1" x14ac:dyDescent="0.2"/>
    <row r="426" s="543" customFormat="1" ht="19.899999999999999" customHeight="1" x14ac:dyDescent="0.2"/>
    <row r="427" s="543" customFormat="1" ht="19.899999999999999" customHeight="1" x14ac:dyDescent="0.2"/>
    <row r="428" s="543" customFormat="1" ht="19.899999999999999" customHeight="1" x14ac:dyDescent="0.2"/>
    <row r="429" s="543" customFormat="1" ht="19.899999999999999" customHeight="1" x14ac:dyDescent="0.2"/>
    <row r="430" s="543" customFormat="1" ht="19.899999999999999" customHeight="1" x14ac:dyDescent="0.2"/>
    <row r="431" s="543" customFormat="1" ht="19.899999999999999" customHeight="1" x14ac:dyDescent="0.2"/>
    <row r="432" s="543" customFormat="1" ht="19.899999999999999" customHeight="1" x14ac:dyDescent="0.2"/>
    <row r="433" s="543" customFormat="1" ht="19.899999999999999" customHeight="1" x14ac:dyDescent="0.2"/>
    <row r="434" s="543" customFormat="1" ht="19.899999999999999" customHeight="1" x14ac:dyDescent="0.2"/>
    <row r="435" s="543" customFormat="1" ht="19.899999999999999" customHeight="1" x14ac:dyDescent="0.2"/>
    <row r="436" s="543" customFormat="1" ht="19.899999999999999" customHeight="1" x14ac:dyDescent="0.2"/>
    <row r="437" s="543" customFormat="1" ht="19.899999999999999" customHeight="1" x14ac:dyDescent="0.2"/>
    <row r="438" s="543" customFormat="1" ht="19.899999999999999" customHeight="1" x14ac:dyDescent="0.2"/>
    <row r="439" s="543" customFormat="1" ht="19.899999999999999" customHeight="1" x14ac:dyDescent="0.2"/>
    <row r="440" s="543" customFormat="1" ht="19.899999999999999" customHeight="1" x14ac:dyDescent="0.2"/>
    <row r="441" s="543" customFormat="1" ht="19.899999999999999" customHeight="1" x14ac:dyDescent="0.2"/>
    <row r="442" s="543" customFormat="1" ht="19.899999999999999" customHeight="1" x14ac:dyDescent="0.2"/>
    <row r="443" s="543" customFormat="1" ht="19.899999999999999" customHeight="1" x14ac:dyDescent="0.2"/>
    <row r="444" s="543" customFormat="1" ht="19.899999999999999" customHeight="1" x14ac:dyDescent="0.2"/>
    <row r="445" s="543" customFormat="1" ht="19.899999999999999" customHeight="1" x14ac:dyDescent="0.2"/>
    <row r="446" s="543" customFormat="1" ht="19.899999999999999" customHeight="1" x14ac:dyDescent="0.2"/>
    <row r="447" s="543" customFormat="1" ht="19.899999999999999" customHeight="1" x14ac:dyDescent="0.2"/>
    <row r="448" s="543" customFormat="1" ht="19.899999999999999" customHeight="1" x14ac:dyDescent="0.2"/>
    <row r="449" s="543" customFormat="1" ht="19.899999999999999" customHeight="1" x14ac:dyDescent="0.2"/>
    <row r="450" s="543" customFormat="1" ht="19.899999999999999" customHeight="1" x14ac:dyDescent="0.2"/>
    <row r="451" s="543" customFormat="1" ht="19.899999999999999" customHeight="1" x14ac:dyDescent="0.2"/>
    <row r="452" s="543" customFormat="1" ht="19.899999999999999" customHeight="1" x14ac:dyDescent="0.2"/>
    <row r="453" s="543" customFormat="1" ht="19.899999999999999" customHeight="1" x14ac:dyDescent="0.2"/>
    <row r="454" s="543" customFormat="1" ht="19.899999999999999" customHeight="1" x14ac:dyDescent="0.2"/>
    <row r="455" s="543" customFormat="1" ht="19.899999999999999" customHeight="1" x14ac:dyDescent="0.2"/>
    <row r="456" s="543" customFormat="1" ht="19.899999999999999" customHeight="1" x14ac:dyDescent="0.2"/>
    <row r="457" s="543" customFormat="1" ht="19.899999999999999" customHeight="1" x14ac:dyDescent="0.2"/>
    <row r="458" s="543" customFormat="1" ht="19.899999999999999" customHeight="1" x14ac:dyDescent="0.2"/>
    <row r="459" s="543" customFormat="1" ht="19.899999999999999" customHeight="1" x14ac:dyDescent="0.2"/>
    <row r="460" s="543" customFormat="1" ht="19.899999999999999" customHeight="1" x14ac:dyDescent="0.2"/>
    <row r="461" s="543" customFormat="1" ht="19.899999999999999" customHeight="1" x14ac:dyDescent="0.2"/>
    <row r="462" s="543" customFormat="1" ht="19.899999999999999" customHeight="1" x14ac:dyDescent="0.2"/>
    <row r="463" s="543" customFormat="1" ht="19.899999999999999" customHeight="1" x14ac:dyDescent="0.2"/>
    <row r="464" s="543" customFormat="1" ht="19.899999999999999" customHeight="1" x14ac:dyDescent="0.2"/>
    <row r="465" s="543" customFormat="1" ht="19.899999999999999" customHeight="1" x14ac:dyDescent="0.2"/>
    <row r="466" s="543" customFormat="1" ht="19.899999999999999" customHeight="1" x14ac:dyDescent="0.2"/>
    <row r="467" s="543" customFormat="1" ht="19.899999999999999" customHeight="1" x14ac:dyDescent="0.2"/>
    <row r="468" s="543" customFormat="1" ht="19.899999999999999" customHeight="1" x14ac:dyDescent="0.2"/>
    <row r="469" s="543" customFormat="1" ht="19.899999999999999" customHeight="1" x14ac:dyDescent="0.2"/>
    <row r="470" s="543" customFormat="1" ht="19.899999999999999" customHeight="1" x14ac:dyDescent="0.2"/>
    <row r="471" s="543" customFormat="1" ht="19.899999999999999" customHeight="1" x14ac:dyDescent="0.2"/>
    <row r="472" s="543" customFormat="1" ht="19.899999999999999" customHeight="1" x14ac:dyDescent="0.2"/>
    <row r="473" s="543" customFormat="1" ht="19.899999999999999" customHeight="1" x14ac:dyDescent="0.2"/>
    <row r="474" s="543" customFormat="1" ht="19.899999999999999" customHeight="1" x14ac:dyDescent="0.2"/>
    <row r="475" s="543" customFormat="1" ht="19.899999999999999" customHeight="1" x14ac:dyDescent="0.2"/>
    <row r="476" s="543" customFormat="1" ht="19.899999999999999" customHeight="1" x14ac:dyDescent="0.2"/>
    <row r="477" s="543" customFormat="1" ht="19.899999999999999" customHeight="1" x14ac:dyDescent="0.2"/>
    <row r="478" s="543" customFormat="1" ht="19.899999999999999" customHeight="1" x14ac:dyDescent="0.2"/>
    <row r="479" s="543" customFormat="1" ht="19.899999999999999" customHeight="1" x14ac:dyDescent="0.2"/>
    <row r="480" s="543" customFormat="1" ht="19.899999999999999" customHeight="1" x14ac:dyDescent="0.2"/>
    <row r="481" s="543" customFormat="1" ht="19.899999999999999" customHeight="1" x14ac:dyDescent="0.2"/>
    <row r="482" s="543" customFormat="1" ht="19.899999999999999" customHeight="1" x14ac:dyDescent="0.2"/>
    <row r="483" s="543" customFormat="1" ht="19.899999999999999" customHeight="1" x14ac:dyDescent="0.2"/>
    <row r="484" s="543" customFormat="1" ht="19.899999999999999" customHeight="1" x14ac:dyDescent="0.2"/>
    <row r="485" s="543" customFormat="1" ht="19.899999999999999" customHeight="1" x14ac:dyDescent="0.2"/>
    <row r="486" s="543" customFormat="1" ht="19.899999999999999" customHeight="1" x14ac:dyDescent="0.2"/>
    <row r="487" s="543" customFormat="1" ht="19.899999999999999" customHeight="1" x14ac:dyDescent="0.2"/>
    <row r="488" s="543" customFormat="1" ht="19.899999999999999" customHeight="1" x14ac:dyDescent="0.2"/>
    <row r="489" s="543" customFormat="1" ht="19.899999999999999" customHeight="1" x14ac:dyDescent="0.2"/>
    <row r="490" s="543" customFormat="1" ht="19.899999999999999" customHeight="1" x14ac:dyDescent="0.2"/>
    <row r="491" s="543" customFormat="1" ht="19.899999999999999" customHeight="1" x14ac:dyDescent="0.2"/>
    <row r="492" s="543" customFormat="1" ht="19.899999999999999" customHeight="1" x14ac:dyDescent="0.2"/>
    <row r="493" s="543" customFormat="1" ht="19.899999999999999" customHeight="1" x14ac:dyDescent="0.2"/>
    <row r="494" s="543" customFormat="1" ht="19.899999999999999" customHeight="1" x14ac:dyDescent="0.2"/>
    <row r="495" s="543" customFormat="1" ht="19.899999999999999" customHeight="1" x14ac:dyDescent="0.2"/>
    <row r="496" s="543" customFormat="1" ht="19.899999999999999" customHeight="1" x14ac:dyDescent="0.2"/>
    <row r="497" s="543" customFormat="1" ht="19.899999999999999" customHeight="1" x14ac:dyDescent="0.2"/>
    <row r="498" s="543" customFormat="1" ht="19.899999999999999" customHeight="1" x14ac:dyDescent="0.2"/>
    <row r="499" s="543" customFormat="1" ht="19.899999999999999" customHeight="1" x14ac:dyDescent="0.2"/>
    <row r="500" s="543" customFormat="1" ht="19.899999999999999" customHeight="1" x14ac:dyDescent="0.2"/>
    <row r="501" s="543" customFormat="1" ht="19.899999999999999" customHeight="1" x14ac:dyDescent="0.2"/>
    <row r="502" s="543" customFormat="1" ht="19.899999999999999" customHeight="1" x14ac:dyDescent="0.2"/>
    <row r="503" s="543" customFormat="1" ht="19.899999999999999" customHeight="1" x14ac:dyDescent="0.2"/>
    <row r="504" s="543" customFormat="1" ht="19.899999999999999" customHeight="1" x14ac:dyDescent="0.2"/>
    <row r="505" s="543" customFormat="1" ht="19.899999999999999" customHeight="1" x14ac:dyDescent="0.2"/>
    <row r="506" s="543" customFormat="1" ht="19.899999999999999" customHeight="1" x14ac:dyDescent="0.2"/>
    <row r="507" s="543" customFormat="1" ht="19.899999999999999" customHeight="1" x14ac:dyDescent="0.2"/>
    <row r="508" s="543" customFormat="1" ht="19.899999999999999" customHeight="1" x14ac:dyDescent="0.2"/>
    <row r="509" s="543" customFormat="1" ht="19.899999999999999" customHeight="1" x14ac:dyDescent="0.2"/>
    <row r="510" s="543" customFormat="1" ht="19.899999999999999" customHeight="1" x14ac:dyDescent="0.2"/>
    <row r="511" s="543" customFormat="1" ht="19.899999999999999" customHeight="1" x14ac:dyDescent="0.2"/>
    <row r="512" s="543" customFormat="1" ht="19.899999999999999" customHeight="1" x14ac:dyDescent="0.2"/>
    <row r="517" spans="1:9" ht="19.899999999999999" customHeight="1" x14ac:dyDescent="0.2">
      <c r="A517" s="545"/>
      <c r="B517" s="545"/>
      <c r="C517" s="545"/>
      <c r="D517" s="545"/>
      <c r="E517" s="545"/>
      <c r="F517" s="545"/>
      <c r="G517" s="545"/>
      <c r="H517" s="545"/>
      <c r="I517" s="546"/>
    </row>
  </sheetData>
  <mergeCells count="1">
    <mergeCell ref="B1:I1"/>
  </mergeCells>
  <pageMargins left="0.70866141732283472" right="0.70866141732283472" top="0.74803149606299213" bottom="0.74803149606299213" header="0.31496062992125984" footer="0.31496062992125984"/>
  <pageSetup paperSize="5" fitToWidth="0" fitToHeight="0" orientation="landscape"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K182"/>
  <sheetViews>
    <sheetView topLeftCell="A3" zoomScale="94" zoomScaleNormal="94" workbookViewId="0">
      <pane xSplit="1" ySplit="2" topLeftCell="B5" activePane="bottomRight" state="frozen"/>
      <selection activeCell="A3" sqref="A3"/>
      <selection pane="topRight" activeCell="B3" sqref="B3"/>
      <selection pane="bottomLeft" activeCell="A5" sqref="A5"/>
      <selection pane="bottomRight" activeCell="F12" sqref="F12:F17"/>
    </sheetView>
  </sheetViews>
  <sheetFormatPr baseColWidth="10" defaultColWidth="11.19921875" defaultRowHeight="15.75" x14ac:dyDescent="0.2"/>
  <cols>
    <col min="1" max="1" width="0.5" style="1" customWidth="1"/>
    <col min="2" max="2" width="1.09765625" style="186" customWidth="1"/>
    <col min="3" max="3" width="1.09765625" style="264" customWidth="1"/>
    <col min="4" max="4" width="2.69921875" style="19" customWidth="1"/>
    <col min="5" max="5" width="6.3984375" style="19" customWidth="1"/>
    <col min="6" max="6" width="8.69921875" style="19" customWidth="1"/>
    <col min="7" max="7" width="10.69921875" style="19" customWidth="1"/>
    <col min="8" max="8" width="9.69921875" style="19" customWidth="1"/>
    <col min="9" max="9" width="2" style="187" customWidth="1"/>
    <col min="10" max="10" width="32.296875" style="144" customWidth="1"/>
    <col min="11" max="14" width="4.19921875" style="19" customWidth="1"/>
    <col min="15" max="15" width="2" style="187" customWidth="1"/>
    <col min="16" max="16" width="28.69921875" style="144" customWidth="1"/>
    <col min="17" max="17" width="2" style="187" customWidth="1"/>
    <col min="18" max="18" width="25.69921875" style="19" customWidth="1"/>
    <col min="19" max="19" width="0.796875" style="45" customWidth="1"/>
    <col min="20" max="23" width="5.69921875" style="2" customWidth="1"/>
    <col min="24" max="196" width="11.19921875" style="2"/>
    <col min="197" max="16384" width="11.19921875" style="19"/>
  </cols>
  <sheetData>
    <row r="1" spans="1:197" ht="7.9" customHeight="1" x14ac:dyDescent="0.2">
      <c r="B1" s="158"/>
      <c r="D1" s="2"/>
      <c r="E1" s="2"/>
      <c r="F1" s="2"/>
      <c r="G1" s="2"/>
      <c r="H1" s="2"/>
      <c r="I1" s="45"/>
      <c r="J1" s="140"/>
      <c r="K1" s="2"/>
      <c r="L1" s="2"/>
      <c r="M1" s="2"/>
      <c r="N1" s="2"/>
      <c r="O1" s="45"/>
      <c r="P1" s="140"/>
      <c r="Q1" s="45"/>
      <c r="R1" s="2"/>
    </row>
    <row r="2" spans="1:197" s="110" customFormat="1" ht="30" customHeight="1" x14ac:dyDescent="0.2">
      <c r="A2" s="159"/>
      <c r="B2" s="160"/>
      <c r="C2" s="265" t="s">
        <v>38</v>
      </c>
      <c r="D2" s="162"/>
      <c r="E2" s="163"/>
      <c r="F2" s="108"/>
      <c r="G2" s="108"/>
      <c r="H2" s="108"/>
      <c r="I2" s="164"/>
      <c r="J2" s="108"/>
      <c r="K2" s="109"/>
      <c r="L2" s="109"/>
      <c r="M2" s="109"/>
      <c r="N2" s="109"/>
      <c r="O2" s="163"/>
      <c r="P2" s="163"/>
      <c r="Q2" s="163"/>
      <c r="R2" s="163"/>
      <c r="S2" s="157"/>
    </row>
    <row r="3" spans="1:197" s="2" customFormat="1" ht="4.9000000000000004" customHeight="1" thickBot="1" x14ac:dyDescent="0.25">
      <c r="A3" s="1"/>
      <c r="B3" s="158"/>
      <c r="C3" s="264"/>
      <c r="I3" s="45"/>
      <c r="J3" s="140"/>
      <c r="O3" s="45"/>
      <c r="P3" s="140"/>
      <c r="Q3" s="45"/>
      <c r="S3" s="45"/>
    </row>
    <row r="4" spans="1:197" ht="55.15" customHeight="1" thickBot="1" x14ac:dyDescent="0.25">
      <c r="B4" s="165"/>
      <c r="C4" s="266"/>
      <c r="D4" s="249" t="s">
        <v>0</v>
      </c>
      <c r="E4" s="250" t="s">
        <v>11</v>
      </c>
      <c r="F4" s="251" t="s">
        <v>12</v>
      </c>
      <c r="G4" s="251" t="s">
        <v>10</v>
      </c>
      <c r="H4" s="251" t="s">
        <v>15</v>
      </c>
      <c r="I4" s="469" t="s">
        <v>178</v>
      </c>
      <c r="J4" s="470"/>
      <c r="K4" s="167" t="s">
        <v>2</v>
      </c>
      <c r="L4" s="167" t="s">
        <v>3</v>
      </c>
      <c r="M4" s="167" t="s">
        <v>4</v>
      </c>
      <c r="N4" s="167" t="s">
        <v>5</v>
      </c>
      <c r="O4" s="378" t="s">
        <v>14</v>
      </c>
      <c r="P4" s="365"/>
      <c r="Q4" s="378" t="s">
        <v>13</v>
      </c>
      <c r="R4" s="379"/>
      <c r="GO4" s="2"/>
    </row>
    <row r="5" spans="1:197" ht="34.9" customHeight="1" x14ac:dyDescent="0.2">
      <c r="B5" s="257">
        <v>1</v>
      </c>
      <c r="C5" s="528" t="s">
        <v>179</v>
      </c>
      <c r="D5" s="531" t="s">
        <v>252</v>
      </c>
      <c r="E5" s="531" t="s">
        <v>254</v>
      </c>
      <c r="F5" s="525" t="s">
        <v>253</v>
      </c>
      <c r="G5" s="525" t="s">
        <v>227</v>
      </c>
      <c r="H5" s="525" t="s">
        <v>257</v>
      </c>
      <c r="I5" s="171">
        <v>1</v>
      </c>
      <c r="J5" s="141" t="s">
        <v>240</v>
      </c>
      <c r="K5" s="522" t="s">
        <v>175</v>
      </c>
      <c r="L5" s="522" t="s">
        <v>175</v>
      </c>
      <c r="M5" s="522" t="s">
        <v>175</v>
      </c>
      <c r="N5" s="522" t="s">
        <v>175</v>
      </c>
      <c r="O5" s="254">
        <v>1</v>
      </c>
      <c r="P5" s="330" t="s">
        <v>231</v>
      </c>
      <c r="Q5" s="171">
        <v>1</v>
      </c>
      <c r="R5" s="145" t="s">
        <v>232</v>
      </c>
      <c r="S5" s="7"/>
    </row>
    <row r="6" spans="1:197" ht="38.450000000000003" customHeight="1" x14ac:dyDescent="0.2">
      <c r="B6" s="258"/>
      <c r="C6" s="529"/>
      <c r="D6" s="532"/>
      <c r="E6" s="532"/>
      <c r="F6" s="526"/>
      <c r="G6" s="526"/>
      <c r="H6" s="526"/>
      <c r="I6" s="173">
        <v>2</v>
      </c>
      <c r="J6" s="142" t="s">
        <v>241</v>
      </c>
      <c r="K6" s="523"/>
      <c r="L6" s="523"/>
      <c r="M6" s="523"/>
      <c r="N6" s="523"/>
      <c r="O6" s="255">
        <v>2</v>
      </c>
      <c r="P6" s="142"/>
      <c r="Q6" s="173">
        <v>2</v>
      </c>
      <c r="R6" s="146" t="s">
        <v>233</v>
      </c>
      <c r="S6" s="7"/>
    </row>
    <row r="7" spans="1:197" ht="15" x14ac:dyDescent="0.2">
      <c r="B7" s="259"/>
      <c r="C7" s="529"/>
      <c r="D7" s="532"/>
      <c r="E7" s="532"/>
      <c r="F7" s="526"/>
      <c r="G7" s="526"/>
      <c r="H7" s="526"/>
      <c r="I7" s="173">
        <v>3</v>
      </c>
      <c r="J7" s="142"/>
      <c r="K7" s="523"/>
      <c r="L7" s="523"/>
      <c r="M7" s="523"/>
      <c r="N7" s="523"/>
      <c r="O7" s="255">
        <v>3</v>
      </c>
      <c r="P7" s="142"/>
      <c r="Q7" s="173">
        <v>3</v>
      </c>
      <c r="R7" s="146" t="s">
        <v>242</v>
      </c>
      <c r="S7" s="7"/>
    </row>
    <row r="8" spans="1:197" ht="15" x14ac:dyDescent="0.2">
      <c r="B8" s="259"/>
      <c r="C8" s="529"/>
      <c r="D8" s="532"/>
      <c r="E8" s="532"/>
      <c r="F8" s="526"/>
      <c r="G8" s="526"/>
      <c r="H8" s="526"/>
      <c r="I8" s="173">
        <v>4</v>
      </c>
      <c r="J8" s="142"/>
      <c r="K8" s="523"/>
      <c r="L8" s="523"/>
      <c r="M8" s="523"/>
      <c r="N8" s="523"/>
      <c r="O8" s="255">
        <v>4</v>
      </c>
      <c r="P8" s="142"/>
      <c r="Q8" s="173">
        <v>4</v>
      </c>
      <c r="R8" s="146"/>
      <c r="S8" s="7"/>
    </row>
    <row r="9" spans="1:197" ht="25.15" customHeight="1" x14ac:dyDescent="0.2">
      <c r="B9" s="259"/>
      <c r="C9" s="529"/>
      <c r="D9" s="532"/>
      <c r="E9" s="532"/>
      <c r="F9" s="526"/>
      <c r="G9" s="526"/>
      <c r="H9" s="526"/>
      <c r="I9" s="173">
        <v>5</v>
      </c>
      <c r="J9" s="142"/>
      <c r="K9" s="523"/>
      <c r="L9" s="523"/>
      <c r="M9" s="523"/>
      <c r="N9" s="523"/>
      <c r="O9" s="255">
        <v>5</v>
      </c>
      <c r="P9" s="142"/>
      <c r="Q9" s="173">
        <v>5</v>
      </c>
      <c r="R9" s="146"/>
      <c r="S9" s="7"/>
    </row>
    <row r="10" spans="1:197" ht="22.15" customHeight="1" x14ac:dyDescent="0.2">
      <c r="B10" s="259"/>
      <c r="C10" s="529"/>
      <c r="D10" s="532"/>
      <c r="E10" s="532"/>
      <c r="F10" s="526"/>
      <c r="G10" s="526"/>
      <c r="H10" s="526"/>
      <c r="I10" s="173">
        <v>6</v>
      </c>
      <c r="J10" s="142"/>
      <c r="K10" s="523"/>
      <c r="L10" s="523"/>
      <c r="M10" s="523"/>
      <c r="N10" s="523"/>
      <c r="O10" s="255">
        <v>6</v>
      </c>
      <c r="P10" s="142"/>
      <c r="Q10" s="173">
        <v>6</v>
      </c>
      <c r="R10" s="146"/>
      <c r="S10" s="7"/>
    </row>
    <row r="11" spans="1:197" ht="22.15" customHeight="1" thickBot="1" x14ac:dyDescent="0.25">
      <c r="B11" s="260"/>
      <c r="C11" s="530"/>
      <c r="D11" s="533"/>
      <c r="E11" s="533"/>
      <c r="F11" s="527"/>
      <c r="G11" s="527"/>
      <c r="H11" s="527"/>
      <c r="I11" s="176">
        <v>7</v>
      </c>
      <c r="J11" s="143"/>
      <c r="K11" s="524"/>
      <c r="L11" s="524"/>
      <c r="M11" s="524"/>
      <c r="N11" s="524"/>
      <c r="O11" s="256">
        <v>7</v>
      </c>
      <c r="P11" s="143"/>
      <c r="Q11" s="176">
        <v>7</v>
      </c>
      <c r="R11" s="253"/>
      <c r="S11" s="7"/>
    </row>
    <row r="12" spans="1:197" ht="37.9" customHeight="1" x14ac:dyDescent="0.2">
      <c r="B12" s="261">
        <v>1</v>
      </c>
      <c r="C12" s="516" t="s">
        <v>184</v>
      </c>
      <c r="D12" s="519" t="s">
        <v>252</v>
      </c>
      <c r="E12" s="519" t="s">
        <v>254</v>
      </c>
      <c r="F12" s="513" t="s">
        <v>255</v>
      </c>
      <c r="G12" s="513" t="s">
        <v>256</v>
      </c>
      <c r="H12" s="513" t="s">
        <v>258</v>
      </c>
      <c r="I12" s="252">
        <v>1</v>
      </c>
      <c r="J12" s="288" t="s">
        <v>245</v>
      </c>
      <c r="K12" s="510" t="s">
        <v>175</v>
      </c>
      <c r="L12" s="510" t="s">
        <v>175</v>
      </c>
      <c r="M12" s="510" t="s">
        <v>175</v>
      </c>
      <c r="N12" s="510" t="s">
        <v>175</v>
      </c>
      <c r="O12" s="252">
        <v>1</v>
      </c>
      <c r="P12" s="129" t="s">
        <v>231</v>
      </c>
      <c r="Q12" s="252">
        <v>1</v>
      </c>
      <c r="R12" s="150" t="s">
        <v>232</v>
      </c>
      <c r="S12" s="7"/>
    </row>
    <row r="13" spans="1:197" ht="31.9" customHeight="1" x14ac:dyDescent="0.2">
      <c r="B13" s="262"/>
      <c r="C13" s="517"/>
      <c r="D13" s="520"/>
      <c r="E13" s="520"/>
      <c r="F13" s="514"/>
      <c r="G13" s="514"/>
      <c r="H13" s="514"/>
      <c r="I13" s="130">
        <v>2</v>
      </c>
      <c r="J13" s="291" t="s">
        <v>246</v>
      </c>
      <c r="K13" s="511"/>
      <c r="L13" s="511"/>
      <c r="M13" s="511"/>
      <c r="N13" s="511"/>
      <c r="O13" s="130">
        <v>2</v>
      </c>
      <c r="P13" s="129"/>
      <c r="Q13" s="130">
        <v>2</v>
      </c>
      <c r="R13" s="150" t="s">
        <v>233</v>
      </c>
      <c r="S13" s="7"/>
    </row>
    <row r="14" spans="1:197" ht="22.15" customHeight="1" x14ac:dyDescent="0.2">
      <c r="B14" s="263"/>
      <c r="C14" s="517"/>
      <c r="D14" s="520"/>
      <c r="E14" s="520"/>
      <c r="F14" s="514"/>
      <c r="G14" s="514"/>
      <c r="H14" s="514"/>
      <c r="I14" s="130">
        <v>3</v>
      </c>
      <c r="J14" s="129"/>
      <c r="K14" s="511"/>
      <c r="L14" s="511"/>
      <c r="M14" s="511"/>
      <c r="N14" s="511"/>
      <c r="O14" s="130">
        <v>3</v>
      </c>
      <c r="P14" s="129"/>
      <c r="Q14" s="130">
        <v>3</v>
      </c>
      <c r="R14" s="150" t="s">
        <v>242</v>
      </c>
      <c r="S14" s="7"/>
    </row>
    <row r="15" spans="1:197" ht="22.15" customHeight="1" x14ac:dyDescent="0.2">
      <c r="B15" s="263"/>
      <c r="C15" s="517"/>
      <c r="D15" s="520"/>
      <c r="E15" s="520"/>
      <c r="F15" s="514"/>
      <c r="G15" s="514"/>
      <c r="H15" s="514"/>
      <c r="I15" s="130">
        <v>4</v>
      </c>
      <c r="J15" s="129"/>
      <c r="K15" s="511"/>
      <c r="L15" s="511"/>
      <c r="M15" s="511"/>
      <c r="N15" s="511"/>
      <c r="O15" s="130">
        <v>4</v>
      </c>
      <c r="P15" s="129"/>
      <c r="Q15" s="130">
        <v>4</v>
      </c>
      <c r="R15" s="150"/>
      <c r="S15" s="7"/>
    </row>
    <row r="16" spans="1:197" ht="22.15" customHeight="1" x14ac:dyDescent="0.2">
      <c r="B16" s="263"/>
      <c r="C16" s="517"/>
      <c r="D16" s="520"/>
      <c r="E16" s="520"/>
      <c r="F16" s="514"/>
      <c r="G16" s="514"/>
      <c r="H16" s="514"/>
      <c r="I16" s="130">
        <v>5</v>
      </c>
      <c r="J16" s="129"/>
      <c r="K16" s="511"/>
      <c r="L16" s="511"/>
      <c r="M16" s="511"/>
      <c r="N16" s="511"/>
      <c r="O16" s="130">
        <v>5</v>
      </c>
      <c r="P16" s="129"/>
      <c r="Q16" s="130">
        <v>5</v>
      </c>
      <c r="R16" s="150"/>
      <c r="S16" s="7"/>
    </row>
    <row r="17" spans="2:19" ht="22.15" customHeight="1" thickBot="1" x14ac:dyDescent="0.25">
      <c r="B17" s="263"/>
      <c r="C17" s="518"/>
      <c r="D17" s="521"/>
      <c r="E17" s="521"/>
      <c r="F17" s="515"/>
      <c r="G17" s="515"/>
      <c r="H17" s="515"/>
      <c r="I17" s="130">
        <v>6</v>
      </c>
      <c r="J17" s="129"/>
      <c r="K17" s="512"/>
      <c r="L17" s="512"/>
      <c r="M17" s="512"/>
      <c r="N17" s="512"/>
      <c r="O17" s="130">
        <v>6</v>
      </c>
      <c r="P17" s="129"/>
      <c r="Q17" s="130">
        <v>6</v>
      </c>
      <c r="R17" s="150"/>
      <c r="S17" s="7"/>
    </row>
    <row r="18" spans="2:19" s="28" customFormat="1" ht="12.75" x14ac:dyDescent="0.2">
      <c r="B18" s="92"/>
      <c r="C18" s="267"/>
      <c r="I18" s="185"/>
      <c r="K18" s="32"/>
      <c r="L18" s="32"/>
      <c r="M18" s="32"/>
      <c r="N18" s="32"/>
      <c r="O18" s="185"/>
      <c r="P18" s="32"/>
      <c r="Q18" s="185"/>
      <c r="R18" s="32"/>
    </row>
    <row r="19" spans="2:19" s="28" customFormat="1" ht="12.75" x14ac:dyDescent="0.2">
      <c r="B19" s="92"/>
      <c r="C19" s="267"/>
      <c r="I19" s="185"/>
      <c r="K19" s="32"/>
      <c r="L19" s="32"/>
      <c r="M19" s="32"/>
      <c r="N19" s="32"/>
      <c r="O19" s="185"/>
      <c r="P19" s="32"/>
      <c r="Q19" s="185"/>
      <c r="R19" s="32"/>
    </row>
    <row r="20" spans="2:19" s="28" customFormat="1" ht="12.75" x14ac:dyDescent="0.2">
      <c r="B20" s="92"/>
      <c r="C20" s="267"/>
      <c r="I20" s="185"/>
      <c r="K20" s="32"/>
      <c r="L20" s="32"/>
      <c r="M20" s="32"/>
      <c r="N20" s="32"/>
      <c r="O20" s="185"/>
      <c r="P20" s="32"/>
      <c r="Q20" s="185"/>
      <c r="R20" s="32"/>
    </row>
    <row r="21" spans="2:19" s="28" customFormat="1" ht="12.75" x14ac:dyDescent="0.2">
      <c r="B21" s="92"/>
      <c r="C21" s="267"/>
      <c r="I21" s="185"/>
      <c r="K21" s="32"/>
      <c r="L21" s="32"/>
      <c r="M21" s="32"/>
      <c r="N21" s="32"/>
      <c r="O21" s="185"/>
      <c r="P21" s="32"/>
      <c r="Q21" s="185"/>
      <c r="R21" s="32"/>
    </row>
    <row r="22" spans="2:19" s="28" customFormat="1" ht="12.75" x14ac:dyDescent="0.2">
      <c r="B22" s="92"/>
      <c r="C22" s="267"/>
      <c r="I22" s="185"/>
      <c r="K22" s="32"/>
      <c r="L22" s="32"/>
      <c r="M22" s="32"/>
      <c r="N22" s="32"/>
      <c r="O22" s="185"/>
      <c r="P22" s="32"/>
      <c r="Q22" s="185"/>
      <c r="R22" s="32"/>
    </row>
    <row r="23" spans="2:19" s="28" customFormat="1" ht="12.75" x14ac:dyDescent="0.2">
      <c r="B23" s="92"/>
      <c r="C23" s="267"/>
      <c r="I23" s="185"/>
      <c r="K23" s="32"/>
      <c r="L23" s="32"/>
      <c r="M23" s="32"/>
      <c r="N23" s="32"/>
      <c r="O23" s="185"/>
      <c r="P23" s="32"/>
      <c r="Q23" s="185"/>
      <c r="R23" s="32"/>
    </row>
    <row r="24" spans="2:19" s="28" customFormat="1" ht="12.75" x14ac:dyDescent="0.2">
      <c r="B24" s="92"/>
      <c r="C24" s="267"/>
      <c r="I24" s="185"/>
      <c r="K24" s="32"/>
      <c r="L24" s="32"/>
      <c r="M24" s="32"/>
      <c r="N24" s="32"/>
      <c r="O24" s="185"/>
      <c r="P24" s="32"/>
      <c r="Q24" s="185"/>
      <c r="R24" s="32"/>
    </row>
    <row r="25" spans="2:19" s="28" customFormat="1" ht="12.75" x14ac:dyDescent="0.2">
      <c r="B25" s="92"/>
      <c r="C25" s="267"/>
      <c r="I25" s="185"/>
      <c r="K25" s="32"/>
      <c r="L25" s="32"/>
      <c r="M25" s="32"/>
      <c r="N25" s="32"/>
      <c r="O25" s="185"/>
      <c r="P25" s="32"/>
      <c r="Q25" s="185"/>
      <c r="R25" s="32"/>
    </row>
    <row r="26" spans="2:19" s="28" customFormat="1" ht="12.75" x14ac:dyDescent="0.2">
      <c r="B26" s="92"/>
      <c r="C26" s="267"/>
      <c r="I26" s="185"/>
      <c r="K26" s="32"/>
      <c r="L26" s="32"/>
      <c r="M26" s="32"/>
      <c r="N26" s="32"/>
      <c r="O26" s="185"/>
      <c r="P26" s="32"/>
      <c r="Q26" s="185"/>
      <c r="R26" s="32"/>
    </row>
    <row r="27" spans="2:19" s="28" customFormat="1" ht="12.75" x14ac:dyDescent="0.2">
      <c r="B27" s="92"/>
      <c r="C27" s="267"/>
      <c r="I27" s="185"/>
      <c r="K27" s="32"/>
      <c r="L27" s="32"/>
      <c r="M27" s="32"/>
      <c r="N27" s="32"/>
      <c r="O27" s="185"/>
      <c r="P27" s="32"/>
      <c r="Q27" s="185"/>
      <c r="R27" s="32"/>
    </row>
    <row r="28" spans="2:19" s="28" customFormat="1" ht="12.75" x14ac:dyDescent="0.2">
      <c r="B28" s="92"/>
      <c r="C28" s="267"/>
      <c r="I28" s="185"/>
      <c r="K28" s="32"/>
      <c r="L28" s="32"/>
      <c r="M28" s="32"/>
      <c r="N28" s="32"/>
      <c r="O28" s="185"/>
      <c r="P28" s="32"/>
      <c r="Q28" s="185"/>
      <c r="R28" s="32"/>
    </row>
    <row r="29" spans="2:19" s="28" customFormat="1" ht="12.75" x14ac:dyDescent="0.2">
      <c r="B29" s="92"/>
      <c r="C29" s="267"/>
      <c r="I29" s="185"/>
      <c r="K29" s="32"/>
      <c r="L29" s="32"/>
      <c r="M29" s="32"/>
      <c r="N29" s="32"/>
      <c r="O29" s="185"/>
      <c r="P29" s="32"/>
      <c r="Q29" s="185"/>
      <c r="R29" s="32"/>
    </row>
    <row r="30" spans="2:19" s="28" customFormat="1" ht="12.75" x14ac:dyDescent="0.2">
      <c r="B30" s="92"/>
      <c r="C30" s="267"/>
      <c r="I30" s="185"/>
      <c r="K30" s="32"/>
      <c r="L30" s="32"/>
      <c r="M30" s="32"/>
      <c r="N30" s="32"/>
      <c r="O30" s="185"/>
      <c r="P30" s="32"/>
      <c r="Q30" s="185"/>
      <c r="R30" s="32"/>
    </row>
    <row r="31" spans="2:19" s="28" customFormat="1" ht="12.75" x14ac:dyDescent="0.2">
      <c r="B31" s="92"/>
      <c r="C31" s="267"/>
      <c r="I31" s="185"/>
      <c r="K31" s="32"/>
      <c r="L31" s="32"/>
      <c r="M31" s="32"/>
      <c r="N31" s="32"/>
      <c r="O31" s="185"/>
      <c r="P31" s="32"/>
      <c r="Q31" s="185"/>
      <c r="R31" s="32"/>
    </row>
    <row r="32" spans="2:19" s="28" customFormat="1" ht="12.75" x14ac:dyDescent="0.2">
      <c r="B32" s="92"/>
      <c r="C32" s="267"/>
      <c r="I32" s="185"/>
      <c r="K32" s="32"/>
      <c r="L32" s="32"/>
      <c r="M32" s="32"/>
      <c r="N32" s="32"/>
      <c r="O32" s="185"/>
      <c r="P32" s="32"/>
      <c r="Q32" s="185"/>
      <c r="R32" s="32"/>
    </row>
    <row r="33" spans="2:18" s="28" customFormat="1" ht="12.75" x14ac:dyDescent="0.2">
      <c r="B33" s="92"/>
      <c r="C33" s="267"/>
      <c r="I33" s="185"/>
      <c r="K33" s="32"/>
      <c r="L33" s="32"/>
      <c r="M33" s="32"/>
      <c r="N33" s="32"/>
      <c r="O33" s="185"/>
      <c r="P33" s="32"/>
      <c r="Q33" s="185"/>
      <c r="R33" s="32"/>
    </row>
    <row r="34" spans="2:18" s="28" customFormat="1" ht="12.75" x14ac:dyDescent="0.2">
      <c r="B34" s="92"/>
      <c r="C34" s="267"/>
      <c r="I34" s="185"/>
      <c r="K34" s="32"/>
      <c r="L34" s="32"/>
      <c r="M34" s="32"/>
      <c r="N34" s="32"/>
      <c r="O34" s="185"/>
      <c r="P34" s="32"/>
      <c r="Q34" s="185"/>
      <c r="R34" s="32"/>
    </row>
    <row r="35" spans="2:18" s="28" customFormat="1" ht="12.75" x14ac:dyDescent="0.2">
      <c r="B35" s="92"/>
      <c r="C35" s="267"/>
      <c r="I35" s="185"/>
      <c r="K35" s="32"/>
      <c r="L35" s="32"/>
      <c r="M35" s="32"/>
      <c r="N35" s="32"/>
      <c r="O35" s="185"/>
      <c r="P35" s="32"/>
      <c r="Q35" s="185"/>
      <c r="R35" s="32"/>
    </row>
    <row r="36" spans="2:18" s="28" customFormat="1" ht="12.75" x14ac:dyDescent="0.2">
      <c r="B36" s="92"/>
      <c r="C36" s="267"/>
      <c r="I36" s="185"/>
      <c r="K36" s="32"/>
      <c r="L36" s="32"/>
      <c r="M36" s="32"/>
      <c r="N36" s="32"/>
      <c r="O36" s="185"/>
      <c r="P36" s="32"/>
      <c r="Q36" s="185"/>
      <c r="R36" s="32"/>
    </row>
    <row r="37" spans="2:18" s="28" customFormat="1" ht="12.75" x14ac:dyDescent="0.2">
      <c r="B37" s="92"/>
      <c r="C37" s="267"/>
      <c r="I37" s="185"/>
      <c r="K37" s="32"/>
      <c r="L37" s="32"/>
      <c r="M37" s="32"/>
      <c r="N37" s="32"/>
      <c r="O37" s="185"/>
      <c r="P37" s="32"/>
      <c r="Q37" s="185"/>
      <c r="R37" s="32"/>
    </row>
    <row r="38" spans="2:18" s="28" customFormat="1" ht="12.75" x14ac:dyDescent="0.2">
      <c r="B38" s="92"/>
      <c r="C38" s="267"/>
      <c r="I38" s="185"/>
      <c r="K38" s="32"/>
      <c r="L38" s="32"/>
      <c r="M38" s="32"/>
      <c r="N38" s="32"/>
      <c r="O38" s="185"/>
      <c r="P38" s="32"/>
      <c r="Q38" s="185"/>
      <c r="R38" s="32"/>
    </row>
    <row r="39" spans="2:18" s="28" customFormat="1" ht="12.75" x14ac:dyDescent="0.2">
      <c r="B39" s="92"/>
      <c r="C39" s="267"/>
      <c r="I39" s="185"/>
      <c r="K39" s="32"/>
      <c r="L39" s="32"/>
      <c r="M39" s="32"/>
      <c r="N39" s="32"/>
      <c r="O39" s="185"/>
      <c r="P39" s="32"/>
      <c r="Q39" s="185"/>
      <c r="R39" s="32"/>
    </row>
    <row r="40" spans="2:18" s="28" customFormat="1" ht="12.75" x14ac:dyDescent="0.2">
      <c r="B40" s="92"/>
      <c r="C40" s="267"/>
      <c r="I40" s="185"/>
      <c r="K40" s="32"/>
      <c r="L40" s="32"/>
      <c r="M40" s="32"/>
      <c r="N40" s="32"/>
      <c r="O40" s="185"/>
      <c r="P40" s="32"/>
      <c r="Q40" s="185"/>
      <c r="R40" s="32"/>
    </row>
    <row r="41" spans="2:18" s="28" customFormat="1" ht="12.75" x14ac:dyDescent="0.2">
      <c r="B41" s="92"/>
      <c r="C41" s="267"/>
      <c r="I41" s="185"/>
      <c r="K41" s="32"/>
      <c r="L41" s="32"/>
      <c r="M41" s="32"/>
      <c r="N41" s="32"/>
      <c r="O41" s="185"/>
      <c r="P41" s="32"/>
      <c r="Q41" s="185"/>
      <c r="R41" s="32"/>
    </row>
    <row r="42" spans="2:18" s="28" customFormat="1" ht="12.75" x14ac:dyDescent="0.2">
      <c r="B42" s="92"/>
      <c r="C42" s="267"/>
      <c r="I42" s="185"/>
      <c r="K42" s="32"/>
      <c r="L42" s="32"/>
      <c r="M42" s="32"/>
      <c r="N42" s="32"/>
      <c r="O42" s="185"/>
      <c r="P42" s="32"/>
      <c r="Q42" s="185"/>
      <c r="R42" s="32"/>
    </row>
    <row r="43" spans="2:18" s="28" customFormat="1" ht="12.75" x14ac:dyDescent="0.2">
      <c r="B43" s="92"/>
      <c r="C43" s="267"/>
      <c r="I43" s="185"/>
      <c r="K43" s="32"/>
      <c r="L43" s="32"/>
      <c r="M43" s="32"/>
      <c r="N43" s="32"/>
      <c r="O43" s="185"/>
      <c r="P43" s="32"/>
      <c r="Q43" s="185"/>
      <c r="R43" s="32"/>
    </row>
    <row r="44" spans="2:18" s="28" customFormat="1" ht="12.75" x14ac:dyDescent="0.2">
      <c r="B44" s="92"/>
      <c r="C44" s="267"/>
      <c r="I44" s="185"/>
      <c r="K44" s="32"/>
      <c r="L44" s="32"/>
      <c r="M44" s="32"/>
      <c r="N44" s="32"/>
      <c r="O44" s="185"/>
      <c r="P44" s="32"/>
      <c r="Q44" s="185"/>
      <c r="R44" s="32"/>
    </row>
    <row r="45" spans="2:18" s="28" customFormat="1" ht="12.75" x14ac:dyDescent="0.2">
      <c r="B45" s="92"/>
      <c r="C45" s="267"/>
      <c r="I45" s="185"/>
      <c r="K45" s="32"/>
      <c r="L45" s="32"/>
      <c r="M45" s="32"/>
      <c r="N45" s="32"/>
      <c r="O45" s="185"/>
      <c r="P45" s="32"/>
      <c r="Q45" s="185"/>
      <c r="R45" s="32"/>
    </row>
    <row r="46" spans="2:18" s="28" customFormat="1" ht="12.75" x14ac:dyDescent="0.2">
      <c r="B46" s="92"/>
      <c r="C46" s="267"/>
      <c r="I46" s="185"/>
      <c r="K46" s="32"/>
      <c r="L46" s="32"/>
      <c r="M46" s="32"/>
      <c r="N46" s="32"/>
      <c r="O46" s="185"/>
      <c r="P46" s="32"/>
      <c r="Q46" s="185"/>
      <c r="R46" s="32"/>
    </row>
    <row r="47" spans="2:18" s="28" customFormat="1" ht="12.75" x14ac:dyDescent="0.2">
      <c r="B47" s="92"/>
      <c r="C47" s="267"/>
      <c r="I47" s="185"/>
      <c r="K47" s="32"/>
      <c r="L47" s="32"/>
      <c r="M47" s="32"/>
      <c r="N47" s="32"/>
      <c r="O47" s="185"/>
      <c r="P47" s="32"/>
      <c r="Q47" s="185"/>
      <c r="R47" s="32"/>
    </row>
    <row r="48" spans="2:18" s="28" customFormat="1" ht="12.75" x14ac:dyDescent="0.2">
      <c r="B48" s="92"/>
      <c r="C48" s="267"/>
      <c r="I48" s="185"/>
      <c r="K48" s="32"/>
      <c r="L48" s="32"/>
      <c r="M48" s="32"/>
      <c r="N48" s="32"/>
      <c r="O48" s="185"/>
      <c r="P48" s="32"/>
      <c r="Q48" s="185"/>
      <c r="R48" s="32"/>
    </row>
    <row r="49" spans="2:18" s="28" customFormat="1" ht="12.75" x14ac:dyDescent="0.2">
      <c r="B49" s="92"/>
      <c r="C49" s="267"/>
      <c r="I49" s="185"/>
      <c r="K49" s="32"/>
      <c r="L49" s="32"/>
      <c r="M49" s="32"/>
      <c r="N49" s="32"/>
      <c r="O49" s="185"/>
      <c r="P49" s="32"/>
      <c r="Q49" s="185"/>
      <c r="R49" s="32"/>
    </row>
    <row r="50" spans="2:18" s="28" customFormat="1" ht="12.75" x14ac:dyDescent="0.2">
      <c r="B50" s="92"/>
      <c r="C50" s="267"/>
      <c r="I50" s="185"/>
      <c r="K50" s="32"/>
      <c r="L50" s="32"/>
      <c r="M50" s="32"/>
      <c r="N50" s="32"/>
      <c r="O50" s="185"/>
      <c r="P50" s="32"/>
      <c r="Q50" s="185"/>
      <c r="R50" s="32"/>
    </row>
    <row r="51" spans="2:18" s="28" customFormat="1" ht="12.75" x14ac:dyDescent="0.2">
      <c r="B51" s="92"/>
      <c r="C51" s="267"/>
      <c r="I51" s="185"/>
      <c r="K51" s="32"/>
      <c r="L51" s="32"/>
      <c r="M51" s="32"/>
      <c r="N51" s="32"/>
      <c r="O51" s="185"/>
      <c r="P51" s="32"/>
      <c r="Q51" s="185"/>
      <c r="R51" s="32"/>
    </row>
    <row r="52" spans="2:18" s="28" customFormat="1" ht="12.75" x14ac:dyDescent="0.2">
      <c r="B52" s="92"/>
      <c r="C52" s="267"/>
      <c r="I52" s="185"/>
      <c r="K52" s="32"/>
      <c r="L52" s="32"/>
      <c r="M52" s="32"/>
      <c r="N52" s="32"/>
      <c r="O52" s="185"/>
      <c r="P52" s="32"/>
      <c r="Q52" s="185"/>
      <c r="R52" s="32"/>
    </row>
    <row r="53" spans="2:18" s="28" customFormat="1" ht="12.75" x14ac:dyDescent="0.2">
      <c r="B53" s="92"/>
      <c r="C53" s="267"/>
      <c r="I53" s="185"/>
      <c r="K53" s="32"/>
      <c r="L53" s="32"/>
      <c r="M53" s="32"/>
      <c r="N53" s="32"/>
      <c r="O53" s="185"/>
      <c r="P53" s="32"/>
      <c r="Q53" s="185"/>
      <c r="R53" s="32"/>
    </row>
    <row r="54" spans="2:18" s="28" customFormat="1" ht="12.75" x14ac:dyDescent="0.2">
      <c r="B54" s="92"/>
      <c r="C54" s="267"/>
      <c r="I54" s="185"/>
      <c r="K54" s="32"/>
      <c r="L54" s="32"/>
      <c r="M54" s="32"/>
      <c r="N54" s="32"/>
      <c r="O54" s="185"/>
      <c r="P54" s="32"/>
      <c r="Q54" s="185"/>
      <c r="R54" s="32"/>
    </row>
    <row r="55" spans="2:18" s="28" customFormat="1" ht="12.75" x14ac:dyDescent="0.2">
      <c r="B55" s="92"/>
      <c r="C55" s="267"/>
      <c r="I55" s="185"/>
      <c r="K55" s="32"/>
      <c r="L55" s="32"/>
      <c r="M55" s="32"/>
      <c r="N55" s="32"/>
      <c r="O55" s="185"/>
      <c r="P55" s="32"/>
      <c r="Q55" s="185"/>
      <c r="R55" s="32"/>
    </row>
    <row r="56" spans="2:18" s="28" customFormat="1" ht="12.75" x14ac:dyDescent="0.2">
      <c r="B56" s="92"/>
      <c r="C56" s="267"/>
      <c r="I56" s="185"/>
      <c r="K56" s="32"/>
      <c r="L56" s="32"/>
      <c r="M56" s="32"/>
      <c r="N56" s="32"/>
      <c r="O56" s="185"/>
      <c r="P56" s="32"/>
      <c r="Q56" s="185"/>
      <c r="R56" s="32"/>
    </row>
    <row r="57" spans="2:18" s="28" customFormat="1" ht="12.75" x14ac:dyDescent="0.2">
      <c r="B57" s="92"/>
      <c r="C57" s="267"/>
      <c r="I57" s="185"/>
      <c r="K57" s="32"/>
      <c r="L57" s="32"/>
      <c r="M57" s="32"/>
      <c r="N57" s="32"/>
      <c r="O57" s="185"/>
      <c r="P57" s="32"/>
      <c r="Q57" s="185"/>
      <c r="R57" s="32"/>
    </row>
    <row r="58" spans="2:18" s="28" customFormat="1" ht="12.75" x14ac:dyDescent="0.2">
      <c r="B58" s="92"/>
      <c r="C58" s="267"/>
      <c r="I58" s="185"/>
      <c r="K58" s="32"/>
      <c r="L58" s="32"/>
      <c r="M58" s="32"/>
      <c r="N58" s="32"/>
      <c r="O58" s="185"/>
      <c r="P58" s="32"/>
      <c r="Q58" s="185"/>
      <c r="R58" s="32"/>
    </row>
    <row r="59" spans="2:18" s="28" customFormat="1" ht="12.75" x14ac:dyDescent="0.2">
      <c r="B59" s="92"/>
      <c r="C59" s="267"/>
      <c r="I59" s="185"/>
      <c r="K59" s="32"/>
      <c r="L59" s="32"/>
      <c r="M59" s="32"/>
      <c r="N59" s="32"/>
      <c r="O59" s="185"/>
      <c r="P59" s="32"/>
      <c r="Q59" s="185"/>
      <c r="R59" s="32"/>
    </row>
    <row r="60" spans="2:18" s="28" customFormat="1" ht="12.75" x14ac:dyDescent="0.2">
      <c r="B60" s="92"/>
      <c r="C60" s="267"/>
      <c r="I60" s="185"/>
      <c r="K60" s="32"/>
      <c r="L60" s="32"/>
      <c r="M60" s="32"/>
      <c r="N60" s="32"/>
      <c r="O60" s="185"/>
      <c r="P60" s="32"/>
      <c r="Q60" s="185"/>
      <c r="R60" s="32"/>
    </row>
    <row r="61" spans="2:18" s="28" customFormat="1" ht="12.75" x14ac:dyDescent="0.2">
      <c r="B61" s="92"/>
      <c r="C61" s="267"/>
      <c r="I61" s="185"/>
      <c r="K61" s="32"/>
      <c r="L61" s="32"/>
      <c r="M61" s="32"/>
      <c r="N61" s="32"/>
      <c r="O61" s="185"/>
      <c r="P61" s="32"/>
      <c r="Q61" s="185"/>
      <c r="R61" s="32"/>
    </row>
    <row r="62" spans="2:18" s="28" customFormat="1" ht="12.75" x14ac:dyDescent="0.2">
      <c r="B62" s="92"/>
      <c r="C62" s="267"/>
      <c r="I62" s="185"/>
      <c r="K62" s="32"/>
      <c r="L62" s="32"/>
      <c r="M62" s="32"/>
      <c r="N62" s="32"/>
      <c r="O62" s="185"/>
      <c r="P62" s="32"/>
      <c r="Q62" s="185"/>
      <c r="R62" s="32"/>
    </row>
    <row r="63" spans="2:18" s="28" customFormat="1" ht="12.75" x14ac:dyDescent="0.2">
      <c r="B63" s="92"/>
      <c r="C63" s="267"/>
      <c r="I63" s="185"/>
      <c r="K63" s="32"/>
      <c r="L63" s="32"/>
      <c r="M63" s="32"/>
      <c r="N63" s="32"/>
      <c r="O63" s="185"/>
      <c r="P63" s="32"/>
      <c r="Q63" s="185"/>
      <c r="R63" s="32"/>
    </row>
    <row r="64" spans="2:18" s="28" customFormat="1" ht="12.75" x14ac:dyDescent="0.2">
      <c r="B64" s="92"/>
      <c r="C64" s="267"/>
      <c r="I64" s="185"/>
      <c r="K64" s="32"/>
      <c r="L64" s="32"/>
      <c r="M64" s="32"/>
      <c r="N64" s="32"/>
      <c r="O64" s="185"/>
      <c r="P64" s="32"/>
      <c r="Q64" s="185"/>
      <c r="R64" s="32"/>
    </row>
    <row r="65" spans="2:18" s="28" customFormat="1" ht="12.75" x14ac:dyDescent="0.2">
      <c r="B65" s="92"/>
      <c r="C65" s="267"/>
      <c r="I65" s="185"/>
      <c r="K65" s="32"/>
      <c r="L65" s="32"/>
      <c r="M65" s="32"/>
      <c r="N65" s="32"/>
      <c r="O65" s="185"/>
      <c r="P65" s="32"/>
      <c r="Q65" s="185"/>
      <c r="R65" s="32"/>
    </row>
    <row r="66" spans="2:18" s="28" customFormat="1" ht="12.75" x14ac:dyDescent="0.2">
      <c r="B66" s="92"/>
      <c r="C66" s="267"/>
      <c r="I66" s="185"/>
      <c r="K66" s="32"/>
      <c r="L66" s="32"/>
      <c r="M66" s="32"/>
      <c r="N66" s="32"/>
      <c r="O66" s="185"/>
      <c r="P66" s="32"/>
      <c r="Q66" s="185"/>
      <c r="R66" s="32"/>
    </row>
    <row r="67" spans="2:18" s="28" customFormat="1" ht="12.75" x14ac:dyDescent="0.2">
      <c r="B67" s="92"/>
      <c r="C67" s="267"/>
      <c r="I67" s="185"/>
      <c r="K67" s="32"/>
      <c r="L67" s="32"/>
      <c r="M67" s="32"/>
      <c r="N67" s="32"/>
      <c r="O67" s="185"/>
      <c r="P67" s="32"/>
      <c r="Q67" s="185"/>
      <c r="R67" s="32"/>
    </row>
    <row r="68" spans="2:18" s="28" customFormat="1" ht="12.75" x14ac:dyDescent="0.2">
      <c r="B68" s="92"/>
      <c r="C68" s="267"/>
      <c r="I68" s="185"/>
      <c r="K68" s="32"/>
      <c r="L68" s="32"/>
      <c r="M68" s="32"/>
      <c r="N68" s="32"/>
      <c r="O68" s="185"/>
      <c r="P68" s="32"/>
      <c r="Q68" s="185"/>
      <c r="R68" s="32"/>
    </row>
    <row r="69" spans="2:18" s="28" customFormat="1" ht="12.75" x14ac:dyDescent="0.2">
      <c r="B69" s="92"/>
      <c r="C69" s="267"/>
      <c r="I69" s="185"/>
      <c r="K69" s="32"/>
      <c r="L69" s="32"/>
      <c r="M69" s="32"/>
      <c r="N69" s="32"/>
      <c r="O69" s="185"/>
      <c r="P69" s="32"/>
      <c r="Q69" s="185"/>
      <c r="R69" s="32"/>
    </row>
    <row r="70" spans="2:18" s="28" customFormat="1" ht="12.75" x14ac:dyDescent="0.2">
      <c r="B70" s="92"/>
      <c r="C70" s="267"/>
      <c r="I70" s="185"/>
      <c r="K70" s="32"/>
      <c r="L70" s="32"/>
      <c r="M70" s="32"/>
      <c r="N70" s="32"/>
      <c r="O70" s="185"/>
      <c r="P70" s="32"/>
      <c r="Q70" s="185"/>
      <c r="R70" s="32"/>
    </row>
    <row r="71" spans="2:18" s="28" customFormat="1" ht="12.75" x14ac:dyDescent="0.2">
      <c r="B71" s="92"/>
      <c r="C71" s="267"/>
      <c r="I71" s="185"/>
      <c r="K71" s="32"/>
      <c r="L71" s="32"/>
      <c r="M71" s="32"/>
      <c r="N71" s="32"/>
      <c r="O71" s="185"/>
      <c r="P71" s="32"/>
      <c r="Q71" s="185"/>
      <c r="R71" s="32"/>
    </row>
    <row r="72" spans="2:18" s="28" customFormat="1" ht="12.75" x14ac:dyDescent="0.2">
      <c r="B72" s="92"/>
      <c r="C72" s="267"/>
      <c r="I72" s="185"/>
      <c r="K72" s="32"/>
      <c r="L72" s="32"/>
      <c r="M72" s="32"/>
      <c r="N72" s="32"/>
      <c r="O72" s="185"/>
      <c r="P72" s="32"/>
      <c r="Q72" s="185"/>
      <c r="R72" s="32"/>
    </row>
    <row r="73" spans="2:18" s="28" customFormat="1" ht="12.75" x14ac:dyDescent="0.2">
      <c r="B73" s="92"/>
      <c r="C73" s="267"/>
      <c r="I73" s="185"/>
      <c r="K73" s="32"/>
      <c r="L73" s="32"/>
      <c r="M73" s="32"/>
      <c r="N73" s="32"/>
      <c r="O73" s="185"/>
      <c r="P73" s="32"/>
      <c r="Q73" s="185"/>
      <c r="R73" s="32"/>
    </row>
    <row r="74" spans="2:18" s="28" customFormat="1" ht="12.75" x14ac:dyDescent="0.2">
      <c r="B74" s="92"/>
      <c r="C74" s="267"/>
      <c r="I74" s="185"/>
      <c r="K74" s="32"/>
      <c r="L74" s="32"/>
      <c r="M74" s="32"/>
      <c r="N74" s="32"/>
      <c r="O74" s="185"/>
      <c r="P74" s="32"/>
      <c r="Q74" s="185"/>
      <c r="R74" s="32"/>
    </row>
    <row r="75" spans="2:18" s="28" customFormat="1" ht="12.75" x14ac:dyDescent="0.2">
      <c r="B75" s="92"/>
      <c r="C75" s="267"/>
      <c r="I75" s="185"/>
      <c r="K75" s="32"/>
      <c r="L75" s="32"/>
      <c r="M75" s="32"/>
      <c r="N75" s="32"/>
      <c r="O75" s="185"/>
      <c r="P75" s="32"/>
      <c r="Q75" s="185"/>
      <c r="R75" s="32"/>
    </row>
    <row r="76" spans="2:18" s="28" customFormat="1" ht="12.75" x14ac:dyDescent="0.2">
      <c r="B76" s="92"/>
      <c r="C76" s="267"/>
      <c r="I76" s="185"/>
      <c r="K76" s="32"/>
      <c r="L76" s="32"/>
      <c r="M76" s="32"/>
      <c r="N76" s="32"/>
      <c r="O76" s="185"/>
      <c r="P76" s="32"/>
      <c r="Q76" s="185"/>
      <c r="R76" s="32"/>
    </row>
    <row r="77" spans="2:18" s="28" customFormat="1" ht="12.75" x14ac:dyDescent="0.2">
      <c r="B77" s="92"/>
      <c r="C77" s="267"/>
      <c r="I77" s="185"/>
      <c r="K77" s="32"/>
      <c r="L77" s="32"/>
      <c r="M77" s="32"/>
      <c r="N77" s="32"/>
      <c r="O77" s="185"/>
      <c r="P77" s="32"/>
      <c r="Q77" s="185"/>
      <c r="R77" s="32"/>
    </row>
    <row r="78" spans="2:18" s="28" customFormat="1" ht="12.75" x14ac:dyDescent="0.2">
      <c r="B78" s="92"/>
      <c r="C78" s="267"/>
      <c r="I78" s="185"/>
      <c r="K78" s="32"/>
      <c r="L78" s="32"/>
      <c r="M78" s="32"/>
      <c r="N78" s="32"/>
      <c r="O78" s="185"/>
      <c r="P78" s="32"/>
      <c r="Q78" s="185"/>
      <c r="R78" s="32"/>
    </row>
    <row r="79" spans="2:18" s="28" customFormat="1" ht="12.75" x14ac:dyDescent="0.2">
      <c r="B79" s="92"/>
      <c r="C79" s="267"/>
      <c r="I79" s="185"/>
      <c r="K79" s="32"/>
      <c r="L79" s="32"/>
      <c r="M79" s="32"/>
      <c r="N79" s="32"/>
      <c r="O79" s="185"/>
      <c r="P79" s="32"/>
      <c r="Q79" s="185"/>
      <c r="R79" s="32"/>
    </row>
    <row r="80" spans="2:18" s="28" customFormat="1" ht="12.75" x14ac:dyDescent="0.2">
      <c r="B80" s="92"/>
      <c r="C80" s="267"/>
      <c r="I80" s="185"/>
      <c r="K80" s="32"/>
      <c r="L80" s="32"/>
      <c r="M80" s="32"/>
      <c r="N80" s="32"/>
      <c r="O80" s="185"/>
      <c r="P80" s="32"/>
      <c r="Q80" s="185"/>
      <c r="R80" s="32"/>
    </row>
    <row r="81" spans="2:18" s="28" customFormat="1" ht="12.75" x14ac:dyDescent="0.2">
      <c r="B81" s="92"/>
      <c r="C81" s="267"/>
      <c r="I81" s="185"/>
      <c r="K81" s="32"/>
      <c r="L81" s="32"/>
      <c r="M81" s="32"/>
      <c r="N81" s="32"/>
      <c r="O81" s="185"/>
      <c r="P81" s="32"/>
      <c r="Q81" s="185"/>
      <c r="R81" s="32"/>
    </row>
    <row r="82" spans="2:18" s="28" customFormat="1" ht="12.75" x14ac:dyDescent="0.2">
      <c r="B82" s="92"/>
      <c r="C82" s="267"/>
      <c r="I82" s="185"/>
      <c r="K82" s="32"/>
      <c r="L82" s="32"/>
      <c r="M82" s="32"/>
      <c r="N82" s="32"/>
      <c r="O82" s="185"/>
      <c r="P82" s="32"/>
      <c r="Q82" s="185"/>
      <c r="R82" s="32"/>
    </row>
    <row r="83" spans="2:18" s="28" customFormat="1" ht="12.75" x14ac:dyDescent="0.2">
      <c r="B83" s="92"/>
      <c r="C83" s="267"/>
      <c r="I83" s="185"/>
      <c r="K83" s="32"/>
      <c r="L83" s="32"/>
      <c r="M83" s="32"/>
      <c r="N83" s="32"/>
      <c r="O83" s="185"/>
      <c r="P83" s="32"/>
      <c r="Q83" s="185"/>
      <c r="R83" s="32"/>
    </row>
    <row r="84" spans="2:18" s="28" customFormat="1" ht="12.75" x14ac:dyDescent="0.2">
      <c r="B84" s="92"/>
      <c r="C84" s="267"/>
      <c r="I84" s="185"/>
      <c r="K84" s="32"/>
      <c r="L84" s="32"/>
      <c r="M84" s="32"/>
      <c r="N84" s="32"/>
      <c r="O84" s="185"/>
      <c r="P84" s="32"/>
      <c r="Q84" s="185"/>
      <c r="R84" s="32"/>
    </row>
    <row r="85" spans="2:18" s="28" customFormat="1" ht="12.75" x14ac:dyDescent="0.2">
      <c r="B85" s="92"/>
      <c r="C85" s="267"/>
      <c r="I85" s="185"/>
      <c r="K85" s="32"/>
      <c r="L85" s="32"/>
      <c r="M85" s="32"/>
      <c r="N85" s="32"/>
      <c r="O85" s="185"/>
      <c r="P85" s="32"/>
      <c r="Q85" s="185"/>
      <c r="R85" s="32"/>
    </row>
    <row r="86" spans="2:18" s="28" customFormat="1" ht="12.75" x14ac:dyDescent="0.2">
      <c r="B86" s="92"/>
      <c r="C86" s="267"/>
      <c r="I86" s="185"/>
      <c r="K86" s="32"/>
      <c r="L86" s="32"/>
      <c r="M86" s="32"/>
      <c r="N86" s="32"/>
      <c r="O86" s="185"/>
      <c r="P86" s="32"/>
      <c r="Q86" s="185"/>
      <c r="R86" s="32"/>
    </row>
    <row r="87" spans="2:18" s="28" customFormat="1" ht="12.75" x14ac:dyDescent="0.2">
      <c r="B87" s="92"/>
      <c r="C87" s="267"/>
      <c r="I87" s="185"/>
      <c r="K87" s="32"/>
      <c r="L87" s="32"/>
      <c r="M87" s="32"/>
      <c r="N87" s="32"/>
      <c r="O87" s="185"/>
      <c r="P87" s="32"/>
      <c r="Q87" s="185"/>
      <c r="R87" s="32"/>
    </row>
    <row r="88" spans="2:18" s="28" customFormat="1" ht="12.75" x14ac:dyDescent="0.2">
      <c r="B88" s="92"/>
      <c r="C88" s="267"/>
      <c r="I88" s="185"/>
      <c r="K88" s="32"/>
      <c r="L88" s="32"/>
      <c r="M88" s="32"/>
      <c r="N88" s="32"/>
      <c r="O88" s="185"/>
      <c r="P88" s="32"/>
      <c r="Q88" s="185"/>
      <c r="R88" s="32"/>
    </row>
    <row r="89" spans="2:18" s="28" customFormat="1" ht="12.75" x14ac:dyDescent="0.2">
      <c r="B89" s="92"/>
      <c r="C89" s="267"/>
      <c r="I89" s="185"/>
      <c r="K89" s="32"/>
      <c r="L89" s="32"/>
      <c r="M89" s="32"/>
      <c r="N89" s="32"/>
      <c r="O89" s="185"/>
      <c r="P89" s="32"/>
      <c r="Q89" s="185"/>
      <c r="R89" s="32"/>
    </row>
    <row r="90" spans="2:18" s="28" customFormat="1" ht="12.75" x14ac:dyDescent="0.2">
      <c r="B90" s="92"/>
      <c r="C90" s="267"/>
      <c r="I90" s="185"/>
      <c r="K90" s="32"/>
      <c r="L90" s="32"/>
      <c r="M90" s="32"/>
      <c r="N90" s="32"/>
      <c r="O90" s="185"/>
      <c r="P90" s="32"/>
      <c r="Q90" s="185"/>
      <c r="R90" s="32"/>
    </row>
    <row r="91" spans="2:18" s="28" customFormat="1" ht="12.75" x14ac:dyDescent="0.2">
      <c r="B91" s="92"/>
      <c r="C91" s="267"/>
      <c r="I91" s="185"/>
      <c r="K91" s="32"/>
      <c r="L91" s="32"/>
      <c r="M91" s="32"/>
      <c r="N91" s="32"/>
      <c r="O91" s="185"/>
      <c r="P91" s="32"/>
      <c r="Q91" s="185"/>
      <c r="R91" s="32"/>
    </row>
    <row r="92" spans="2:18" s="28" customFormat="1" ht="12.75" x14ac:dyDescent="0.2">
      <c r="B92" s="92"/>
      <c r="C92" s="267"/>
      <c r="I92" s="185"/>
      <c r="K92" s="32"/>
      <c r="L92" s="32"/>
      <c r="M92" s="32"/>
      <c r="N92" s="32"/>
      <c r="O92" s="185"/>
      <c r="P92" s="32"/>
      <c r="Q92" s="185"/>
      <c r="R92" s="32"/>
    </row>
    <row r="93" spans="2:18" s="28" customFormat="1" ht="12.75" x14ac:dyDescent="0.2">
      <c r="B93" s="92"/>
      <c r="C93" s="267"/>
      <c r="I93" s="185"/>
      <c r="K93" s="32"/>
      <c r="L93" s="32"/>
      <c r="M93" s="32"/>
      <c r="N93" s="32"/>
      <c r="O93" s="185"/>
      <c r="P93" s="32"/>
      <c r="Q93" s="185"/>
      <c r="R93" s="32"/>
    </row>
    <row r="94" spans="2:18" s="28" customFormat="1" ht="12.75" x14ac:dyDescent="0.2">
      <c r="B94" s="92"/>
      <c r="C94" s="267"/>
      <c r="I94" s="185"/>
      <c r="K94" s="32"/>
      <c r="L94" s="32"/>
      <c r="M94" s="32"/>
      <c r="N94" s="32"/>
      <c r="O94" s="185"/>
      <c r="P94" s="32"/>
      <c r="Q94" s="185"/>
      <c r="R94" s="32"/>
    </row>
    <row r="95" spans="2:18" s="28" customFormat="1" ht="12.75" x14ac:dyDescent="0.2">
      <c r="B95" s="92"/>
      <c r="C95" s="267"/>
      <c r="I95" s="185"/>
      <c r="K95" s="32"/>
      <c r="L95" s="32"/>
      <c r="M95" s="32"/>
      <c r="N95" s="32"/>
      <c r="O95" s="185"/>
      <c r="P95" s="32"/>
      <c r="Q95" s="185"/>
      <c r="R95" s="32"/>
    </row>
    <row r="96" spans="2:18" s="28" customFormat="1" ht="12.75" x14ac:dyDescent="0.2">
      <c r="B96" s="92"/>
      <c r="C96" s="267"/>
      <c r="I96" s="185"/>
      <c r="K96" s="32"/>
      <c r="L96" s="32"/>
      <c r="M96" s="32"/>
      <c r="N96" s="32"/>
      <c r="O96" s="185"/>
      <c r="P96" s="32"/>
      <c r="Q96" s="185"/>
      <c r="R96" s="32"/>
    </row>
    <row r="97" spans="2:18" s="28" customFormat="1" ht="12.75" x14ac:dyDescent="0.2">
      <c r="B97" s="92"/>
      <c r="C97" s="267"/>
      <c r="I97" s="185"/>
      <c r="K97" s="32"/>
      <c r="L97" s="32"/>
      <c r="M97" s="32"/>
      <c r="N97" s="32"/>
      <c r="O97" s="185"/>
      <c r="P97" s="32"/>
      <c r="Q97" s="185"/>
      <c r="R97" s="32"/>
    </row>
    <row r="98" spans="2:18" s="28" customFormat="1" ht="12.75" x14ac:dyDescent="0.2">
      <c r="B98" s="92"/>
      <c r="C98" s="267"/>
      <c r="I98" s="185"/>
      <c r="K98" s="32"/>
      <c r="L98" s="32"/>
      <c r="M98" s="32"/>
      <c r="N98" s="32"/>
      <c r="O98" s="185"/>
      <c r="P98" s="32"/>
      <c r="Q98" s="185"/>
      <c r="R98" s="32"/>
    </row>
    <row r="99" spans="2:18" s="28" customFormat="1" ht="12.75" x14ac:dyDescent="0.2">
      <c r="B99" s="92"/>
      <c r="C99" s="267"/>
      <c r="I99" s="185"/>
      <c r="K99" s="32"/>
      <c r="L99" s="32"/>
      <c r="M99" s="32"/>
      <c r="N99" s="32"/>
      <c r="O99" s="185"/>
      <c r="P99" s="32"/>
      <c r="Q99" s="185"/>
      <c r="R99" s="32"/>
    </row>
    <row r="100" spans="2:18" s="28" customFormat="1" ht="12.75" x14ac:dyDescent="0.2">
      <c r="B100" s="92"/>
      <c r="C100" s="267"/>
      <c r="I100" s="185"/>
      <c r="K100" s="32"/>
      <c r="L100" s="32"/>
      <c r="M100" s="32"/>
      <c r="N100" s="32"/>
      <c r="O100" s="185"/>
      <c r="P100" s="32"/>
      <c r="Q100" s="185"/>
      <c r="R100" s="32"/>
    </row>
    <row r="101" spans="2:18" s="28" customFormat="1" ht="12.75" x14ac:dyDescent="0.2">
      <c r="B101" s="92"/>
      <c r="C101" s="267"/>
      <c r="I101" s="185"/>
      <c r="K101" s="32"/>
      <c r="L101" s="32"/>
      <c r="M101" s="32"/>
      <c r="N101" s="32"/>
      <c r="O101" s="185"/>
      <c r="P101" s="32"/>
      <c r="Q101" s="185"/>
      <c r="R101" s="32"/>
    </row>
    <row r="102" spans="2:18" s="28" customFormat="1" ht="12.75" x14ac:dyDescent="0.2">
      <c r="B102" s="92"/>
      <c r="C102" s="267"/>
      <c r="I102" s="185"/>
      <c r="K102" s="32"/>
      <c r="L102" s="32"/>
      <c r="M102" s="32"/>
      <c r="N102" s="32"/>
      <c r="O102" s="185"/>
      <c r="P102" s="32"/>
      <c r="Q102" s="185"/>
      <c r="R102" s="32"/>
    </row>
    <row r="103" spans="2:18" s="28" customFormat="1" ht="12.75" x14ac:dyDescent="0.2">
      <c r="B103" s="92"/>
      <c r="C103" s="267"/>
      <c r="I103" s="185"/>
      <c r="K103" s="32"/>
      <c r="L103" s="32"/>
      <c r="M103" s="32"/>
      <c r="N103" s="32"/>
      <c r="O103" s="185"/>
      <c r="P103" s="32"/>
      <c r="Q103" s="185"/>
      <c r="R103" s="32"/>
    </row>
    <row r="104" spans="2:18" s="28" customFormat="1" ht="12.75" x14ac:dyDescent="0.2">
      <c r="B104" s="92"/>
      <c r="C104" s="267"/>
      <c r="I104" s="185"/>
      <c r="K104" s="32"/>
      <c r="L104" s="32"/>
      <c r="M104" s="32"/>
      <c r="N104" s="32"/>
      <c r="O104" s="185"/>
      <c r="P104" s="32"/>
      <c r="Q104" s="185"/>
      <c r="R104" s="32"/>
    </row>
    <row r="105" spans="2:18" s="28" customFormat="1" ht="12.75" x14ac:dyDescent="0.2">
      <c r="B105" s="92"/>
      <c r="C105" s="267"/>
      <c r="I105" s="185"/>
      <c r="K105" s="32"/>
      <c r="L105" s="32"/>
      <c r="M105" s="32"/>
      <c r="N105" s="32"/>
      <c r="O105" s="185"/>
      <c r="P105" s="32"/>
      <c r="Q105" s="185"/>
      <c r="R105" s="32"/>
    </row>
    <row r="106" spans="2:18" s="28" customFormat="1" ht="12.75" x14ac:dyDescent="0.2">
      <c r="B106" s="92"/>
      <c r="C106" s="267"/>
      <c r="I106" s="185"/>
      <c r="K106" s="32"/>
      <c r="L106" s="32"/>
      <c r="M106" s="32"/>
      <c r="N106" s="32"/>
      <c r="O106" s="185"/>
      <c r="P106" s="32"/>
      <c r="Q106" s="185"/>
      <c r="R106" s="32"/>
    </row>
    <row r="107" spans="2:18" s="28" customFormat="1" ht="12.75" x14ac:dyDescent="0.2">
      <c r="B107" s="92"/>
      <c r="C107" s="267"/>
      <c r="I107" s="185"/>
      <c r="K107" s="32"/>
      <c r="L107" s="32"/>
      <c r="M107" s="32"/>
      <c r="N107" s="32"/>
      <c r="O107" s="185"/>
      <c r="P107" s="32"/>
      <c r="Q107" s="185"/>
      <c r="R107" s="32"/>
    </row>
    <row r="108" spans="2:18" s="28" customFormat="1" ht="12.75" x14ac:dyDescent="0.2">
      <c r="B108" s="92"/>
      <c r="C108" s="267"/>
      <c r="I108" s="185"/>
      <c r="K108" s="32"/>
      <c r="L108" s="32"/>
      <c r="M108" s="32"/>
      <c r="N108" s="32"/>
      <c r="O108" s="185"/>
      <c r="P108" s="32"/>
      <c r="Q108" s="185"/>
      <c r="R108" s="32"/>
    </row>
    <row r="109" spans="2:18" s="28" customFormat="1" ht="12.75" x14ac:dyDescent="0.2">
      <c r="B109" s="92"/>
      <c r="C109" s="267"/>
      <c r="I109" s="185"/>
      <c r="K109" s="32"/>
      <c r="L109" s="32"/>
      <c r="M109" s="32"/>
      <c r="N109" s="32"/>
      <c r="O109" s="185"/>
      <c r="P109" s="32"/>
      <c r="Q109" s="185"/>
      <c r="R109" s="32"/>
    </row>
    <row r="110" spans="2:18" s="28" customFormat="1" ht="12.75" x14ac:dyDescent="0.2">
      <c r="B110" s="92"/>
      <c r="C110" s="267"/>
      <c r="I110" s="185"/>
      <c r="K110" s="32"/>
      <c r="L110" s="32"/>
      <c r="M110" s="32"/>
      <c r="N110" s="32"/>
      <c r="O110" s="185"/>
      <c r="P110" s="32"/>
      <c r="Q110" s="185"/>
      <c r="R110" s="32"/>
    </row>
    <row r="111" spans="2:18" s="28" customFormat="1" ht="12.75" x14ac:dyDescent="0.2">
      <c r="B111" s="92"/>
      <c r="C111" s="267"/>
      <c r="I111" s="185"/>
      <c r="K111" s="32"/>
      <c r="L111" s="32"/>
      <c r="M111" s="32"/>
      <c r="N111" s="32"/>
      <c r="O111" s="185"/>
      <c r="P111" s="32"/>
      <c r="Q111" s="185"/>
      <c r="R111" s="32"/>
    </row>
    <row r="112" spans="2:18" s="28" customFormat="1" ht="12.75" x14ac:dyDescent="0.2">
      <c r="B112" s="92"/>
      <c r="C112" s="267"/>
      <c r="I112" s="185"/>
      <c r="K112" s="32"/>
      <c r="L112" s="32"/>
      <c r="M112" s="32"/>
      <c r="N112" s="32"/>
      <c r="O112" s="185"/>
      <c r="P112" s="32"/>
      <c r="Q112" s="185"/>
      <c r="R112" s="32"/>
    </row>
    <row r="113" spans="2:18" s="28" customFormat="1" ht="12.75" x14ac:dyDescent="0.2">
      <c r="B113" s="92"/>
      <c r="C113" s="267"/>
      <c r="I113" s="185"/>
      <c r="K113" s="32"/>
      <c r="L113" s="32"/>
      <c r="M113" s="32"/>
      <c r="N113" s="32"/>
      <c r="O113" s="185"/>
      <c r="P113" s="32"/>
      <c r="Q113" s="185"/>
      <c r="R113" s="32"/>
    </row>
    <row r="114" spans="2:18" s="28" customFormat="1" ht="12.75" x14ac:dyDescent="0.2">
      <c r="B114" s="92"/>
      <c r="C114" s="267"/>
      <c r="I114" s="185"/>
      <c r="K114" s="32"/>
      <c r="L114" s="32"/>
      <c r="M114" s="32"/>
      <c r="N114" s="32"/>
      <c r="O114" s="185"/>
      <c r="P114" s="32"/>
      <c r="Q114" s="185"/>
      <c r="R114" s="32"/>
    </row>
    <row r="115" spans="2:18" s="28" customFormat="1" ht="12.75" x14ac:dyDescent="0.2">
      <c r="B115" s="92"/>
      <c r="C115" s="267"/>
      <c r="I115" s="185"/>
      <c r="K115" s="32"/>
      <c r="L115" s="32"/>
      <c r="M115" s="32"/>
      <c r="N115" s="32"/>
      <c r="O115" s="185"/>
      <c r="P115" s="32"/>
      <c r="Q115" s="185"/>
      <c r="R115" s="32"/>
    </row>
    <row r="116" spans="2:18" s="28" customFormat="1" ht="12.75" x14ac:dyDescent="0.2">
      <c r="B116" s="92"/>
      <c r="C116" s="267"/>
      <c r="I116" s="185"/>
      <c r="K116" s="32"/>
      <c r="L116" s="32"/>
      <c r="M116" s="32"/>
      <c r="N116" s="32"/>
      <c r="O116" s="185"/>
      <c r="P116" s="32"/>
      <c r="Q116" s="185"/>
      <c r="R116" s="32"/>
    </row>
    <row r="117" spans="2:18" s="28" customFormat="1" ht="12.75" x14ac:dyDescent="0.2">
      <c r="B117" s="92"/>
      <c r="C117" s="267"/>
      <c r="I117" s="185"/>
      <c r="K117" s="32"/>
      <c r="L117" s="32"/>
      <c r="M117" s="32"/>
      <c r="N117" s="32"/>
      <c r="O117" s="185"/>
      <c r="P117" s="32"/>
      <c r="Q117" s="185"/>
      <c r="R117" s="32"/>
    </row>
    <row r="118" spans="2:18" s="28" customFormat="1" ht="12.75" x14ac:dyDescent="0.2">
      <c r="B118" s="92"/>
      <c r="C118" s="267"/>
      <c r="I118" s="185"/>
      <c r="K118" s="32"/>
      <c r="L118" s="32"/>
      <c r="M118" s="32"/>
      <c r="N118" s="32"/>
      <c r="O118" s="185"/>
      <c r="P118" s="32"/>
      <c r="Q118" s="185"/>
      <c r="R118" s="32"/>
    </row>
    <row r="119" spans="2:18" s="28" customFormat="1" ht="12.75" x14ac:dyDescent="0.2">
      <c r="B119" s="92"/>
      <c r="C119" s="267"/>
      <c r="I119" s="185"/>
      <c r="K119" s="32"/>
      <c r="L119" s="32"/>
      <c r="M119" s="32"/>
      <c r="N119" s="32"/>
      <c r="O119" s="185"/>
      <c r="P119" s="32"/>
      <c r="Q119" s="185"/>
      <c r="R119" s="32"/>
    </row>
    <row r="120" spans="2:18" s="28" customFormat="1" ht="12.75" x14ac:dyDescent="0.2">
      <c r="B120" s="92"/>
      <c r="C120" s="267"/>
      <c r="I120" s="185"/>
      <c r="K120" s="32"/>
      <c r="L120" s="32"/>
      <c r="M120" s="32"/>
      <c r="N120" s="32"/>
      <c r="O120" s="185"/>
      <c r="P120" s="32"/>
      <c r="Q120" s="185"/>
      <c r="R120" s="32"/>
    </row>
    <row r="121" spans="2:18" s="28" customFormat="1" ht="12.75" x14ac:dyDescent="0.2">
      <c r="B121" s="92"/>
      <c r="C121" s="267"/>
      <c r="I121" s="185"/>
      <c r="K121" s="32"/>
      <c r="L121" s="32"/>
      <c r="M121" s="32"/>
      <c r="N121" s="32"/>
      <c r="O121" s="185"/>
      <c r="P121" s="32"/>
      <c r="Q121" s="185"/>
      <c r="R121" s="32"/>
    </row>
    <row r="122" spans="2:18" s="28" customFormat="1" ht="12.75" x14ac:dyDescent="0.2">
      <c r="B122" s="92"/>
      <c r="C122" s="267"/>
      <c r="I122" s="185"/>
      <c r="K122" s="32"/>
      <c r="L122" s="32"/>
      <c r="M122" s="32"/>
      <c r="N122" s="32"/>
      <c r="O122" s="185"/>
      <c r="P122" s="32"/>
      <c r="Q122" s="185"/>
      <c r="R122" s="32"/>
    </row>
    <row r="123" spans="2:18" s="28" customFormat="1" ht="12.75" x14ac:dyDescent="0.2">
      <c r="B123" s="92"/>
      <c r="C123" s="267"/>
      <c r="I123" s="185"/>
      <c r="K123" s="32"/>
      <c r="L123" s="32"/>
      <c r="M123" s="32"/>
      <c r="N123" s="32"/>
      <c r="O123" s="185"/>
      <c r="P123" s="32"/>
      <c r="Q123" s="185"/>
      <c r="R123" s="32"/>
    </row>
    <row r="124" spans="2:18" s="28" customFormat="1" ht="12.75" x14ac:dyDescent="0.2">
      <c r="B124" s="92"/>
      <c r="C124" s="267"/>
      <c r="I124" s="185"/>
      <c r="K124" s="32"/>
      <c r="L124" s="32"/>
      <c r="M124" s="32"/>
      <c r="N124" s="32"/>
      <c r="O124" s="185"/>
      <c r="P124" s="32"/>
      <c r="Q124" s="185"/>
      <c r="R124" s="32"/>
    </row>
    <row r="125" spans="2:18" s="28" customFormat="1" ht="12.75" x14ac:dyDescent="0.2">
      <c r="B125" s="92"/>
      <c r="C125" s="267"/>
      <c r="I125" s="185"/>
      <c r="K125" s="32"/>
      <c r="L125" s="32"/>
      <c r="M125" s="32"/>
      <c r="N125" s="32"/>
      <c r="O125" s="185"/>
      <c r="P125" s="32"/>
      <c r="Q125" s="185"/>
      <c r="R125" s="32"/>
    </row>
    <row r="126" spans="2:18" s="28" customFormat="1" ht="12.75" x14ac:dyDescent="0.2">
      <c r="B126" s="92"/>
      <c r="C126" s="267"/>
      <c r="I126" s="185"/>
      <c r="K126" s="32"/>
      <c r="L126" s="32"/>
      <c r="M126" s="32"/>
      <c r="N126" s="32"/>
      <c r="O126" s="185"/>
      <c r="P126" s="32"/>
      <c r="Q126" s="185"/>
      <c r="R126" s="32"/>
    </row>
    <row r="127" spans="2:18" s="28" customFormat="1" ht="12.75" x14ac:dyDescent="0.2">
      <c r="B127" s="92"/>
      <c r="C127" s="267"/>
      <c r="I127" s="185"/>
      <c r="K127" s="32"/>
      <c r="L127" s="32"/>
      <c r="M127" s="32"/>
      <c r="N127" s="32"/>
      <c r="O127" s="185"/>
      <c r="P127" s="32"/>
      <c r="Q127" s="185"/>
      <c r="R127" s="32"/>
    </row>
    <row r="128" spans="2:18" s="28" customFormat="1" ht="12.75" x14ac:dyDescent="0.2">
      <c r="B128" s="92"/>
      <c r="C128" s="267"/>
      <c r="I128" s="185"/>
      <c r="K128" s="32"/>
      <c r="L128" s="32"/>
      <c r="M128" s="32"/>
      <c r="N128" s="32"/>
      <c r="O128" s="185"/>
      <c r="P128" s="32"/>
      <c r="Q128" s="185"/>
      <c r="R128" s="32"/>
    </row>
    <row r="129" spans="2:18" s="28" customFormat="1" ht="12.75" x14ac:dyDescent="0.2">
      <c r="B129" s="92"/>
      <c r="C129" s="267"/>
      <c r="I129" s="185"/>
      <c r="K129" s="32"/>
      <c r="L129" s="32"/>
      <c r="M129" s="32"/>
      <c r="N129" s="32"/>
      <c r="O129" s="185"/>
      <c r="P129" s="32"/>
      <c r="Q129" s="185"/>
      <c r="R129" s="32"/>
    </row>
    <row r="130" spans="2:18" s="28" customFormat="1" ht="12.75" x14ac:dyDescent="0.2">
      <c r="B130" s="92"/>
      <c r="C130" s="267"/>
      <c r="I130" s="185"/>
      <c r="K130" s="32"/>
      <c r="L130" s="32"/>
      <c r="M130" s="32"/>
      <c r="N130" s="32"/>
      <c r="O130" s="185"/>
      <c r="P130" s="32"/>
      <c r="Q130" s="185"/>
      <c r="R130" s="32"/>
    </row>
    <row r="131" spans="2:18" s="28" customFormat="1" ht="12.75" x14ac:dyDescent="0.2">
      <c r="B131" s="92"/>
      <c r="C131" s="267"/>
      <c r="I131" s="185"/>
      <c r="K131" s="32"/>
      <c r="L131" s="32"/>
      <c r="M131" s="32"/>
      <c r="N131" s="32"/>
      <c r="O131" s="185"/>
      <c r="P131" s="32"/>
      <c r="Q131" s="185"/>
      <c r="R131" s="32"/>
    </row>
    <row r="132" spans="2:18" s="28" customFormat="1" ht="12.75" x14ac:dyDescent="0.2">
      <c r="B132" s="92"/>
      <c r="C132" s="267"/>
      <c r="I132" s="185"/>
      <c r="K132" s="32"/>
      <c r="L132" s="32"/>
      <c r="M132" s="32"/>
      <c r="N132" s="32"/>
      <c r="O132" s="185"/>
      <c r="P132" s="32"/>
      <c r="Q132" s="185"/>
      <c r="R132" s="32"/>
    </row>
    <row r="133" spans="2:18" s="28" customFormat="1" ht="12.75" x14ac:dyDescent="0.2">
      <c r="B133" s="92"/>
      <c r="C133" s="267"/>
      <c r="I133" s="185"/>
      <c r="K133" s="32"/>
      <c r="L133" s="32"/>
      <c r="M133" s="32"/>
      <c r="N133" s="32"/>
      <c r="O133" s="185"/>
      <c r="P133" s="32"/>
      <c r="Q133" s="185"/>
      <c r="R133" s="32"/>
    </row>
    <row r="134" spans="2:18" s="28" customFormat="1" ht="12.75" x14ac:dyDescent="0.2">
      <c r="B134" s="92"/>
      <c r="C134" s="267"/>
      <c r="I134" s="185"/>
      <c r="K134" s="32"/>
      <c r="L134" s="32"/>
      <c r="M134" s="32"/>
      <c r="N134" s="32"/>
      <c r="O134" s="185"/>
      <c r="P134" s="32"/>
      <c r="Q134" s="185"/>
      <c r="R134" s="32"/>
    </row>
    <row r="135" spans="2:18" s="28" customFormat="1" ht="12.75" x14ac:dyDescent="0.2">
      <c r="B135" s="92"/>
      <c r="C135" s="267"/>
      <c r="I135" s="185"/>
      <c r="K135" s="32"/>
      <c r="L135" s="32"/>
      <c r="M135" s="32"/>
      <c r="N135" s="32"/>
      <c r="O135" s="185"/>
      <c r="P135" s="32"/>
      <c r="Q135" s="185"/>
      <c r="R135" s="32"/>
    </row>
    <row r="136" spans="2:18" s="28" customFormat="1" ht="12.75" x14ac:dyDescent="0.2">
      <c r="B136" s="92"/>
      <c r="C136" s="267"/>
      <c r="I136" s="185"/>
      <c r="K136" s="32"/>
      <c r="L136" s="32"/>
      <c r="M136" s="32"/>
      <c r="N136" s="32"/>
      <c r="O136" s="185"/>
      <c r="P136" s="32"/>
      <c r="Q136" s="185"/>
      <c r="R136" s="32"/>
    </row>
    <row r="137" spans="2:18" s="28" customFormat="1" ht="12.75" x14ac:dyDescent="0.2">
      <c r="B137" s="92"/>
      <c r="C137" s="267"/>
      <c r="I137" s="185"/>
      <c r="K137" s="32"/>
      <c r="L137" s="32"/>
      <c r="M137" s="32"/>
      <c r="N137" s="32"/>
      <c r="O137" s="185"/>
      <c r="P137" s="32"/>
      <c r="Q137" s="185"/>
      <c r="R137" s="32"/>
    </row>
    <row r="138" spans="2:18" s="28" customFormat="1" ht="12.75" x14ac:dyDescent="0.2">
      <c r="B138" s="92"/>
      <c r="C138" s="267"/>
      <c r="I138" s="185"/>
      <c r="K138" s="32"/>
      <c r="L138" s="32"/>
      <c r="M138" s="32"/>
      <c r="N138" s="32"/>
      <c r="O138" s="185"/>
      <c r="P138" s="32"/>
      <c r="Q138" s="185"/>
      <c r="R138" s="32"/>
    </row>
    <row r="139" spans="2:18" s="28" customFormat="1" ht="12.75" x14ac:dyDescent="0.2">
      <c r="B139" s="92"/>
      <c r="C139" s="267"/>
      <c r="I139" s="185"/>
      <c r="K139" s="32"/>
      <c r="L139" s="32"/>
      <c r="M139" s="32"/>
      <c r="N139" s="32"/>
      <c r="O139" s="185"/>
      <c r="P139" s="32"/>
      <c r="Q139" s="185"/>
      <c r="R139" s="32"/>
    </row>
    <row r="140" spans="2:18" s="28" customFormat="1" ht="12.75" x14ac:dyDescent="0.2">
      <c r="B140" s="92"/>
      <c r="C140" s="267"/>
      <c r="I140" s="185"/>
      <c r="K140" s="32"/>
      <c r="L140" s="32"/>
      <c r="M140" s="32"/>
      <c r="N140" s="32"/>
      <c r="O140" s="185"/>
      <c r="P140" s="32"/>
      <c r="Q140" s="185"/>
      <c r="R140" s="32"/>
    </row>
    <row r="141" spans="2:18" s="28" customFormat="1" ht="12.75" x14ac:dyDescent="0.2">
      <c r="B141" s="92"/>
      <c r="C141" s="267"/>
      <c r="I141" s="185"/>
      <c r="K141" s="32"/>
      <c r="L141" s="32"/>
      <c r="M141" s="32"/>
      <c r="N141" s="32"/>
      <c r="O141" s="185"/>
      <c r="P141" s="32"/>
      <c r="Q141" s="185"/>
      <c r="R141" s="32"/>
    </row>
    <row r="142" spans="2:18" s="28" customFormat="1" ht="12.75" x14ac:dyDescent="0.2">
      <c r="B142" s="92"/>
      <c r="C142" s="267"/>
      <c r="I142" s="185"/>
      <c r="K142" s="32"/>
      <c r="L142" s="32"/>
      <c r="M142" s="32"/>
      <c r="N142" s="32"/>
      <c r="O142" s="185"/>
      <c r="P142" s="32"/>
      <c r="Q142" s="185"/>
      <c r="R142" s="32"/>
    </row>
    <row r="143" spans="2:18" s="28" customFormat="1" ht="12.75" x14ac:dyDescent="0.2">
      <c r="B143" s="92"/>
      <c r="C143" s="267"/>
      <c r="I143" s="185"/>
      <c r="K143" s="32"/>
      <c r="L143" s="32"/>
      <c r="M143" s="32"/>
      <c r="N143" s="32"/>
      <c r="O143" s="185"/>
      <c r="P143" s="32"/>
      <c r="Q143" s="185"/>
      <c r="R143" s="32"/>
    </row>
    <row r="144" spans="2:18" s="28" customFormat="1" ht="12.75" x14ac:dyDescent="0.2">
      <c r="B144" s="92"/>
      <c r="C144" s="267"/>
      <c r="I144" s="185"/>
      <c r="K144" s="32"/>
      <c r="L144" s="32"/>
      <c r="M144" s="32"/>
      <c r="N144" s="32"/>
      <c r="O144" s="185"/>
      <c r="P144" s="32"/>
      <c r="Q144" s="185"/>
      <c r="R144" s="32"/>
    </row>
    <row r="145" spans="2:18" s="28" customFormat="1" ht="12.75" x14ac:dyDescent="0.2">
      <c r="B145" s="92"/>
      <c r="C145" s="267"/>
      <c r="I145" s="185"/>
      <c r="K145" s="32"/>
      <c r="L145" s="32"/>
      <c r="M145" s="32"/>
      <c r="N145" s="32"/>
      <c r="O145" s="185"/>
      <c r="P145" s="32"/>
      <c r="Q145" s="185"/>
      <c r="R145" s="32"/>
    </row>
    <row r="146" spans="2:18" s="28" customFormat="1" ht="12.75" x14ac:dyDescent="0.2">
      <c r="B146" s="92"/>
      <c r="C146" s="267"/>
      <c r="I146" s="185"/>
      <c r="K146" s="32"/>
      <c r="L146" s="32"/>
      <c r="M146" s="32"/>
      <c r="N146" s="32"/>
      <c r="O146" s="185"/>
      <c r="P146" s="32"/>
      <c r="Q146" s="185"/>
      <c r="R146" s="32"/>
    </row>
    <row r="147" spans="2:18" s="28" customFormat="1" ht="12.75" x14ac:dyDescent="0.2">
      <c r="B147" s="92"/>
      <c r="C147" s="267"/>
      <c r="I147" s="185"/>
      <c r="K147" s="32"/>
      <c r="L147" s="32"/>
      <c r="M147" s="32"/>
      <c r="N147" s="32"/>
      <c r="O147" s="185"/>
      <c r="P147" s="32"/>
      <c r="Q147" s="185"/>
      <c r="R147" s="32"/>
    </row>
    <row r="148" spans="2:18" s="28" customFormat="1" ht="12.75" x14ac:dyDescent="0.2">
      <c r="B148" s="92"/>
      <c r="C148" s="267"/>
      <c r="I148" s="185"/>
      <c r="K148" s="32"/>
      <c r="L148" s="32"/>
      <c r="M148" s="32"/>
      <c r="N148" s="32"/>
      <c r="O148" s="185"/>
      <c r="P148" s="32"/>
      <c r="Q148" s="185"/>
      <c r="R148" s="32"/>
    </row>
    <row r="149" spans="2:18" s="28" customFormat="1" ht="12.75" x14ac:dyDescent="0.2">
      <c r="B149" s="92"/>
      <c r="C149" s="267"/>
      <c r="I149" s="185"/>
      <c r="K149" s="32"/>
      <c r="L149" s="32"/>
      <c r="M149" s="32"/>
      <c r="N149" s="32"/>
      <c r="O149" s="185"/>
      <c r="P149" s="32"/>
      <c r="Q149" s="185"/>
      <c r="R149" s="32"/>
    </row>
    <row r="150" spans="2:18" s="28" customFormat="1" ht="12.75" x14ac:dyDescent="0.2">
      <c r="B150" s="92"/>
      <c r="C150" s="267"/>
      <c r="I150" s="185"/>
      <c r="K150" s="32"/>
      <c r="L150" s="32"/>
      <c r="M150" s="32"/>
      <c r="N150" s="32"/>
      <c r="O150" s="185"/>
      <c r="P150" s="32"/>
      <c r="Q150" s="185"/>
      <c r="R150" s="32"/>
    </row>
    <row r="151" spans="2:18" s="28" customFormat="1" ht="12.75" x14ac:dyDescent="0.2">
      <c r="B151" s="92"/>
      <c r="C151" s="267"/>
      <c r="I151" s="185"/>
      <c r="K151" s="32"/>
      <c r="L151" s="32"/>
      <c r="M151" s="32"/>
      <c r="N151" s="32"/>
      <c r="O151" s="185"/>
      <c r="P151" s="32"/>
      <c r="Q151" s="185"/>
      <c r="R151" s="32"/>
    </row>
    <row r="152" spans="2:18" s="28" customFormat="1" ht="12.75" x14ac:dyDescent="0.2">
      <c r="B152" s="92"/>
      <c r="C152" s="267"/>
      <c r="I152" s="185"/>
      <c r="K152" s="32"/>
      <c r="L152" s="32"/>
      <c r="M152" s="32"/>
      <c r="N152" s="32"/>
      <c r="O152" s="185"/>
      <c r="P152" s="32"/>
      <c r="Q152" s="185"/>
      <c r="R152" s="32"/>
    </row>
    <row r="153" spans="2:18" s="28" customFormat="1" ht="12.75" x14ac:dyDescent="0.2">
      <c r="B153" s="92"/>
      <c r="C153" s="267"/>
      <c r="I153" s="185"/>
      <c r="K153" s="32"/>
      <c r="L153" s="32"/>
      <c r="M153" s="32"/>
      <c r="N153" s="32"/>
      <c r="O153" s="185"/>
      <c r="P153" s="32"/>
      <c r="Q153" s="185"/>
      <c r="R153" s="32"/>
    </row>
    <row r="154" spans="2:18" s="28" customFormat="1" ht="12.75" x14ac:dyDescent="0.2">
      <c r="B154" s="92"/>
      <c r="C154" s="267"/>
      <c r="I154" s="185"/>
      <c r="K154" s="32"/>
      <c r="L154" s="32"/>
      <c r="M154" s="32"/>
      <c r="N154" s="32"/>
      <c r="O154" s="185"/>
      <c r="P154" s="32"/>
      <c r="Q154" s="185"/>
      <c r="R154" s="32"/>
    </row>
    <row r="155" spans="2:18" s="28" customFormat="1" ht="12.75" x14ac:dyDescent="0.2">
      <c r="B155" s="92"/>
      <c r="C155" s="267"/>
      <c r="I155" s="185"/>
      <c r="K155" s="32"/>
      <c r="L155" s="32"/>
      <c r="M155" s="32"/>
      <c r="N155" s="32"/>
      <c r="O155" s="185"/>
      <c r="P155" s="32"/>
      <c r="Q155" s="185"/>
      <c r="R155" s="32"/>
    </row>
    <row r="156" spans="2:18" s="28" customFormat="1" ht="12.75" x14ac:dyDescent="0.2">
      <c r="B156" s="92"/>
      <c r="C156" s="267"/>
      <c r="I156" s="185"/>
      <c r="K156" s="32"/>
      <c r="L156" s="32"/>
      <c r="M156" s="32"/>
      <c r="N156" s="32"/>
      <c r="O156" s="185"/>
      <c r="P156" s="32"/>
      <c r="Q156" s="185"/>
      <c r="R156" s="32"/>
    </row>
    <row r="157" spans="2:18" s="28" customFormat="1" ht="12.75" x14ac:dyDescent="0.2">
      <c r="B157" s="92"/>
      <c r="C157" s="267"/>
      <c r="I157" s="185"/>
      <c r="K157" s="32"/>
      <c r="L157" s="32"/>
      <c r="M157" s="32"/>
      <c r="N157" s="32"/>
      <c r="O157" s="185"/>
      <c r="P157" s="32"/>
      <c r="Q157" s="185"/>
      <c r="R157" s="32"/>
    </row>
    <row r="158" spans="2:18" s="28" customFormat="1" ht="12.75" x14ac:dyDescent="0.2">
      <c r="B158" s="92"/>
      <c r="C158" s="267"/>
      <c r="I158" s="185"/>
      <c r="K158" s="32"/>
      <c r="L158" s="32"/>
      <c r="M158" s="32"/>
      <c r="N158" s="32"/>
      <c r="O158" s="185"/>
      <c r="P158" s="32"/>
      <c r="Q158" s="185"/>
      <c r="R158" s="32"/>
    </row>
    <row r="159" spans="2:18" s="28" customFormat="1" ht="12.75" x14ac:dyDescent="0.2">
      <c r="B159" s="92"/>
      <c r="C159" s="267"/>
      <c r="I159" s="185"/>
      <c r="K159" s="32"/>
      <c r="L159" s="32"/>
      <c r="M159" s="32"/>
      <c r="N159" s="32"/>
      <c r="O159" s="185"/>
      <c r="P159" s="32"/>
      <c r="Q159" s="185"/>
      <c r="R159" s="32"/>
    </row>
    <row r="160" spans="2:18" s="28" customFormat="1" ht="12.75" x14ac:dyDescent="0.2">
      <c r="B160" s="92"/>
      <c r="C160" s="267"/>
      <c r="I160" s="185"/>
      <c r="K160" s="32"/>
      <c r="L160" s="32"/>
      <c r="M160" s="32"/>
      <c r="N160" s="32"/>
      <c r="O160" s="185"/>
      <c r="P160" s="32"/>
      <c r="Q160" s="185"/>
      <c r="R160" s="32"/>
    </row>
    <row r="161" spans="2:18" s="28" customFormat="1" ht="12.75" x14ac:dyDescent="0.2">
      <c r="B161" s="92"/>
      <c r="C161" s="267"/>
      <c r="I161" s="185"/>
      <c r="K161" s="32"/>
      <c r="L161" s="32"/>
      <c r="M161" s="32"/>
      <c r="N161" s="32"/>
      <c r="O161" s="185"/>
      <c r="P161" s="32"/>
      <c r="Q161" s="185"/>
      <c r="R161" s="32"/>
    </row>
    <row r="162" spans="2:18" s="28" customFormat="1" ht="12.75" x14ac:dyDescent="0.2">
      <c r="B162" s="92"/>
      <c r="C162" s="267"/>
      <c r="I162" s="185"/>
      <c r="K162" s="32"/>
      <c r="L162" s="32"/>
      <c r="M162" s="32"/>
      <c r="N162" s="32"/>
      <c r="O162" s="185"/>
      <c r="P162" s="32"/>
      <c r="Q162" s="185"/>
      <c r="R162" s="32"/>
    </row>
    <row r="163" spans="2:18" s="28" customFormat="1" ht="12.75" x14ac:dyDescent="0.2">
      <c r="B163" s="92"/>
      <c r="C163" s="267"/>
      <c r="I163" s="185"/>
      <c r="K163" s="32"/>
      <c r="L163" s="32"/>
      <c r="M163" s="32"/>
      <c r="N163" s="32"/>
      <c r="O163" s="185"/>
      <c r="P163" s="32"/>
      <c r="Q163" s="185"/>
      <c r="R163" s="32"/>
    </row>
    <row r="164" spans="2:18" s="28" customFormat="1" ht="12.75" x14ac:dyDescent="0.2">
      <c r="B164" s="92"/>
      <c r="C164" s="267"/>
      <c r="I164" s="185"/>
      <c r="K164" s="32"/>
      <c r="L164" s="32"/>
      <c r="M164" s="32"/>
      <c r="N164" s="32"/>
      <c r="O164" s="185"/>
      <c r="P164" s="32"/>
      <c r="Q164" s="185"/>
      <c r="R164" s="32"/>
    </row>
    <row r="165" spans="2:18" s="28" customFormat="1" ht="12.75" x14ac:dyDescent="0.2">
      <c r="B165" s="92"/>
      <c r="C165" s="267"/>
      <c r="I165" s="185"/>
      <c r="K165" s="32"/>
      <c r="L165" s="32"/>
      <c r="M165" s="32"/>
      <c r="N165" s="32"/>
      <c r="O165" s="185"/>
      <c r="P165" s="32"/>
      <c r="Q165" s="185"/>
      <c r="R165" s="32"/>
    </row>
    <row r="166" spans="2:18" s="28" customFormat="1" ht="12.75" x14ac:dyDescent="0.2">
      <c r="B166" s="92"/>
      <c r="C166" s="267"/>
      <c r="I166" s="185"/>
      <c r="K166" s="32"/>
      <c r="L166" s="32"/>
      <c r="M166" s="32"/>
      <c r="N166" s="32"/>
      <c r="O166" s="185"/>
      <c r="P166" s="32"/>
      <c r="Q166" s="185"/>
      <c r="R166" s="32"/>
    </row>
    <row r="167" spans="2:18" s="28" customFormat="1" ht="12.75" x14ac:dyDescent="0.2">
      <c r="B167" s="92"/>
      <c r="C167" s="267"/>
      <c r="I167" s="185"/>
      <c r="K167" s="32"/>
      <c r="L167" s="32"/>
      <c r="M167" s="32"/>
      <c r="N167" s="32"/>
      <c r="O167" s="185"/>
      <c r="P167" s="32"/>
      <c r="Q167" s="185"/>
      <c r="R167" s="32"/>
    </row>
    <row r="168" spans="2:18" s="28" customFormat="1" ht="12.75" x14ac:dyDescent="0.2">
      <c r="B168" s="92"/>
      <c r="C168" s="267"/>
      <c r="I168" s="185"/>
      <c r="K168" s="32"/>
      <c r="L168" s="32"/>
      <c r="M168" s="32"/>
      <c r="N168" s="32"/>
      <c r="O168" s="185"/>
      <c r="P168" s="32"/>
      <c r="Q168" s="185"/>
      <c r="R168" s="32"/>
    </row>
    <row r="169" spans="2:18" s="28" customFormat="1" ht="12.75" x14ac:dyDescent="0.2">
      <c r="B169" s="92"/>
      <c r="C169" s="267"/>
      <c r="I169" s="185"/>
      <c r="K169" s="32"/>
      <c r="L169" s="32"/>
      <c r="M169" s="32"/>
      <c r="N169" s="32"/>
      <c r="O169" s="185"/>
      <c r="P169" s="32"/>
      <c r="Q169" s="185"/>
      <c r="R169" s="32"/>
    </row>
    <row r="170" spans="2:18" s="28" customFormat="1" ht="12.75" x14ac:dyDescent="0.2">
      <c r="B170" s="92"/>
      <c r="C170" s="267"/>
      <c r="I170" s="185"/>
      <c r="K170" s="32"/>
      <c r="L170" s="32"/>
      <c r="M170" s="32"/>
      <c r="N170" s="32"/>
      <c r="O170" s="185"/>
      <c r="P170" s="32"/>
      <c r="Q170" s="185"/>
      <c r="R170" s="32"/>
    </row>
    <row r="171" spans="2:18" s="28" customFormat="1" ht="12.75" x14ac:dyDescent="0.2">
      <c r="B171" s="92"/>
      <c r="C171" s="267"/>
      <c r="I171" s="185"/>
      <c r="K171" s="32"/>
      <c r="L171" s="32"/>
      <c r="M171" s="32"/>
      <c r="N171" s="32"/>
      <c r="O171" s="185"/>
      <c r="P171" s="32"/>
      <c r="Q171" s="185"/>
      <c r="R171" s="32"/>
    </row>
    <row r="172" spans="2:18" s="28" customFormat="1" ht="12.75" x14ac:dyDescent="0.2">
      <c r="B172" s="92"/>
      <c r="C172" s="267"/>
      <c r="I172" s="185"/>
      <c r="O172" s="185"/>
      <c r="Q172" s="185"/>
    </row>
    <row r="173" spans="2:18" s="28" customFormat="1" ht="12.75" x14ac:dyDescent="0.2">
      <c r="B173" s="92"/>
      <c r="C173" s="267"/>
      <c r="I173" s="185"/>
      <c r="O173" s="185"/>
      <c r="Q173" s="185"/>
    </row>
    <row r="174" spans="2:18" s="28" customFormat="1" ht="12.75" x14ac:dyDescent="0.2">
      <c r="B174" s="92"/>
      <c r="C174" s="267"/>
      <c r="I174" s="185"/>
      <c r="O174" s="185"/>
      <c r="Q174" s="185"/>
    </row>
    <row r="175" spans="2:18" s="28" customFormat="1" ht="12.75" x14ac:dyDescent="0.2">
      <c r="B175" s="92"/>
      <c r="C175" s="267"/>
      <c r="I175" s="185"/>
      <c r="O175" s="185"/>
      <c r="Q175" s="185"/>
    </row>
    <row r="176" spans="2:18" s="28" customFormat="1" ht="12.75" x14ac:dyDescent="0.2">
      <c r="B176" s="92"/>
      <c r="C176" s="267"/>
      <c r="I176" s="185"/>
      <c r="O176" s="185"/>
      <c r="Q176" s="185"/>
    </row>
    <row r="177" spans="1:245" s="28" customFormat="1" ht="12.75" x14ac:dyDescent="0.2">
      <c r="B177" s="92"/>
      <c r="C177" s="267"/>
      <c r="I177" s="185"/>
      <c r="O177" s="185"/>
      <c r="Q177" s="185"/>
    </row>
    <row r="178" spans="1:245" s="28" customFormat="1" ht="12.75" x14ac:dyDescent="0.2">
      <c r="B178" s="92"/>
      <c r="C178" s="267"/>
      <c r="I178" s="185"/>
      <c r="O178" s="185"/>
      <c r="Q178" s="185"/>
    </row>
    <row r="179" spans="1:245" s="28" customFormat="1" ht="12.75" x14ac:dyDescent="0.2">
      <c r="B179" s="92"/>
      <c r="C179" s="267"/>
      <c r="I179" s="185"/>
      <c r="O179" s="185"/>
      <c r="Q179" s="185"/>
    </row>
    <row r="180" spans="1:245" s="28" customFormat="1" ht="12.75" x14ac:dyDescent="0.2">
      <c r="B180" s="92"/>
      <c r="C180" s="267"/>
      <c r="I180" s="185"/>
      <c r="O180" s="185"/>
      <c r="Q180" s="185"/>
    </row>
    <row r="181" spans="1:245" s="28" customFormat="1" ht="12.75" x14ac:dyDescent="0.2">
      <c r="B181" s="92"/>
      <c r="C181" s="267"/>
      <c r="I181" s="185"/>
      <c r="O181" s="185"/>
      <c r="Q181" s="185"/>
    </row>
    <row r="182" spans="1:245" s="2" customFormat="1" x14ac:dyDescent="0.2">
      <c r="A182" s="1"/>
      <c r="B182" s="186"/>
      <c r="C182" s="264"/>
      <c r="D182" s="19"/>
      <c r="E182" s="19"/>
      <c r="F182" s="19"/>
      <c r="G182" s="19"/>
      <c r="H182" s="19"/>
      <c r="I182" s="187"/>
      <c r="J182" s="144"/>
      <c r="K182" s="19"/>
      <c r="L182" s="19"/>
      <c r="M182" s="19"/>
      <c r="N182" s="19"/>
      <c r="O182" s="187"/>
      <c r="P182" s="144"/>
      <c r="Q182" s="187"/>
      <c r="R182" s="19"/>
      <c r="S182" s="45"/>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row>
  </sheetData>
  <mergeCells count="23">
    <mergeCell ref="H5:H11"/>
    <mergeCell ref="C5:C11"/>
    <mergeCell ref="D5:D11"/>
    <mergeCell ref="E5:E11"/>
    <mergeCell ref="F5:F11"/>
    <mergeCell ref="G5:G11"/>
    <mergeCell ref="I4:J4"/>
    <mergeCell ref="O4:P4"/>
    <mergeCell ref="Q4:R4"/>
    <mergeCell ref="K5:K11"/>
    <mergeCell ref="L5:L11"/>
    <mergeCell ref="M5:M11"/>
    <mergeCell ref="N5:N11"/>
    <mergeCell ref="C12:C17"/>
    <mergeCell ref="D12:D17"/>
    <mergeCell ref="E12:E17"/>
    <mergeCell ref="F12:F17"/>
    <mergeCell ref="G12:G17"/>
    <mergeCell ref="K12:K17"/>
    <mergeCell ref="L12:L17"/>
    <mergeCell ref="M12:M17"/>
    <mergeCell ref="N12:N17"/>
    <mergeCell ref="H12:H17"/>
  </mergeCells>
  <dataValidations count="1">
    <dataValidation type="whole" operator="equal" allowBlank="1" showInputMessage="1" showErrorMessage="1" errorTitle="Número no válido" error="Solo puede ingresar el valor 1" promptTitle="Habilitar contador" prompt="Ingrese el valor 1 (uno) para contabilizar este proceso" sqref="B5 B12" xr:uid="{00000000-0002-0000-0200-000000000000}">
      <formula1>1</formula1>
    </dataValidation>
  </dataValidations>
  <pageMargins left="0.70866141732283472" right="0.70866141732283472" top="0.74803149606299213" bottom="0.74803149606299213" header="0.31496062992125984" footer="0.31496062992125984"/>
  <pageSetup paperSize="9" orientation="portrait" r:id="rId1"/>
  <headerFooter>
    <oddFooter>&amp;R&amp;G</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96"/>
  <sheetViews>
    <sheetView topLeftCell="E1" zoomScale="120" zoomScaleNormal="120" workbookViewId="0">
      <selection activeCell="C10" sqref="C10"/>
    </sheetView>
  </sheetViews>
  <sheetFormatPr baseColWidth="10" defaultColWidth="11.09765625" defaultRowHeight="15" x14ac:dyDescent="0.2"/>
  <cols>
    <col min="1" max="1" width="0.796875" style="87" customWidth="1"/>
    <col min="2" max="2" width="2.796875" style="88" customWidth="1"/>
    <col min="3" max="3" width="69.59765625" style="133" customWidth="1"/>
    <col min="4" max="4" width="4.69921875" style="134" customWidth="1"/>
    <col min="5" max="5" width="1.69921875" style="154" customWidth="1"/>
    <col min="6" max="6" width="90.69921875" style="131" customWidth="1"/>
    <col min="7" max="7" width="1.69921875" style="131" customWidth="1"/>
    <col min="8" max="8" width="90.69921875" style="131" customWidth="1"/>
    <col min="9" max="16384" width="11.09765625" style="131"/>
  </cols>
  <sheetData>
    <row r="1" spans="1:29" ht="7.9" customHeight="1" x14ac:dyDescent="0.2"/>
    <row r="2" spans="1:29" s="89" customFormat="1" ht="16.149999999999999" customHeight="1" thickBot="1" x14ac:dyDescent="0.25">
      <c r="A2" s="87"/>
      <c r="B2" s="112" t="s">
        <v>132</v>
      </c>
      <c r="C2" s="112" t="s">
        <v>202</v>
      </c>
      <c r="D2" s="122">
        <v>1</v>
      </c>
      <c r="E2" s="128"/>
      <c r="F2" s="87"/>
      <c r="G2" s="87"/>
      <c r="H2" s="87"/>
      <c r="I2" s="87"/>
      <c r="J2" s="87"/>
      <c r="K2" s="87"/>
      <c r="L2" s="87"/>
      <c r="M2" s="87"/>
      <c r="N2" s="87"/>
      <c r="O2" s="87"/>
      <c r="P2" s="87"/>
      <c r="Q2" s="87"/>
      <c r="R2" s="87"/>
      <c r="S2" s="87"/>
      <c r="T2" s="87"/>
      <c r="U2" s="87"/>
      <c r="V2" s="87"/>
      <c r="W2" s="87"/>
      <c r="X2" s="87"/>
      <c r="Y2" s="87"/>
      <c r="Z2" s="87"/>
      <c r="AA2" s="87"/>
      <c r="AB2" s="87"/>
      <c r="AC2" s="87"/>
    </row>
    <row r="3" spans="1:29" ht="19.899999999999999" customHeight="1" x14ac:dyDescent="0.2">
      <c r="B3" s="111">
        <v>1</v>
      </c>
      <c r="C3" s="141" t="s">
        <v>240</v>
      </c>
      <c r="D3" s="130">
        <v>1.1000000000000001</v>
      </c>
    </row>
    <row r="4" spans="1:29" ht="19.899999999999999" customHeight="1" thickBot="1" x14ac:dyDescent="0.25">
      <c r="B4" s="111">
        <v>2</v>
      </c>
      <c r="C4" s="142" t="s">
        <v>241</v>
      </c>
      <c r="D4" s="130">
        <v>1.1000000000000001</v>
      </c>
    </row>
    <row r="5" spans="1:29" ht="19.899999999999999" customHeight="1" x14ac:dyDescent="0.2">
      <c r="B5" s="111">
        <v>3</v>
      </c>
      <c r="C5" s="288" t="s">
        <v>245</v>
      </c>
      <c r="D5" s="130">
        <v>2.1</v>
      </c>
    </row>
    <row r="6" spans="1:29" ht="19.899999999999999" customHeight="1" x14ac:dyDescent="0.2">
      <c r="B6" s="111">
        <v>4</v>
      </c>
      <c r="C6" s="291" t="s">
        <v>246</v>
      </c>
      <c r="D6" s="130">
        <v>2.1</v>
      </c>
    </row>
    <row r="7" spans="1:29" ht="19.899999999999999" customHeight="1" x14ac:dyDescent="0.2">
      <c r="B7" s="111">
        <v>5</v>
      </c>
      <c r="C7" s="321"/>
      <c r="D7" s="130"/>
    </row>
    <row r="8" spans="1:29" ht="19.899999999999999" customHeight="1" x14ac:dyDescent="0.2">
      <c r="B8" s="111">
        <v>6</v>
      </c>
      <c r="C8" s="321"/>
      <c r="D8" s="130"/>
    </row>
    <row r="9" spans="1:29" ht="19.899999999999999" customHeight="1" x14ac:dyDescent="0.2">
      <c r="B9" s="111">
        <v>7</v>
      </c>
      <c r="C9" s="129"/>
      <c r="D9" s="130"/>
    </row>
    <row r="10" spans="1:29" ht="19.899999999999999" customHeight="1" x14ac:dyDescent="0.2">
      <c r="B10" s="111">
        <v>8</v>
      </c>
      <c r="C10" s="129"/>
      <c r="D10" s="130"/>
    </row>
    <row r="11" spans="1:29" ht="19.899999999999999" customHeight="1" x14ac:dyDescent="0.2">
      <c r="B11" s="111">
        <v>9</v>
      </c>
      <c r="C11" s="129"/>
      <c r="D11" s="130"/>
    </row>
    <row r="12" spans="1:29" ht="19.899999999999999" customHeight="1" x14ac:dyDescent="0.2">
      <c r="B12" s="111">
        <v>10</v>
      </c>
      <c r="C12" s="129"/>
      <c r="D12" s="130"/>
    </row>
    <row r="13" spans="1:29" ht="19.899999999999999" customHeight="1" x14ac:dyDescent="0.2">
      <c r="B13" s="111">
        <v>11</v>
      </c>
      <c r="C13" s="129"/>
      <c r="D13" s="130"/>
    </row>
    <row r="14" spans="1:29" ht="19.899999999999999" customHeight="1" x14ac:dyDescent="0.2">
      <c r="B14" s="111">
        <v>12</v>
      </c>
      <c r="C14" s="129"/>
      <c r="D14" s="130"/>
    </row>
    <row r="15" spans="1:29" ht="19.899999999999999" customHeight="1" x14ac:dyDescent="0.2">
      <c r="B15" s="111">
        <v>13</v>
      </c>
      <c r="C15" s="129"/>
      <c r="D15" s="130"/>
    </row>
    <row r="16" spans="1:29" ht="19.899999999999999" customHeight="1" x14ac:dyDescent="0.2">
      <c r="B16" s="111">
        <v>14</v>
      </c>
      <c r="C16" s="129"/>
      <c r="D16" s="130"/>
    </row>
    <row r="17" spans="2:4" ht="19.899999999999999" customHeight="1" x14ac:dyDescent="0.2">
      <c r="B17" s="111">
        <v>15</v>
      </c>
      <c r="C17" s="129"/>
      <c r="D17" s="130"/>
    </row>
    <row r="18" spans="2:4" ht="19.899999999999999" customHeight="1" x14ac:dyDescent="0.2">
      <c r="B18" s="111">
        <v>16</v>
      </c>
      <c r="C18" s="129"/>
      <c r="D18" s="130"/>
    </row>
    <row r="19" spans="2:4" ht="19.899999999999999" customHeight="1" x14ac:dyDescent="0.2">
      <c r="B19" s="111">
        <v>17</v>
      </c>
      <c r="C19" s="129"/>
      <c r="D19" s="130"/>
    </row>
    <row r="20" spans="2:4" ht="19.899999999999999" customHeight="1" x14ac:dyDescent="0.2">
      <c r="B20" s="111">
        <v>18</v>
      </c>
      <c r="C20" s="129"/>
      <c r="D20" s="130"/>
    </row>
    <row r="21" spans="2:4" ht="19.899999999999999" customHeight="1" x14ac:dyDescent="0.2">
      <c r="B21" s="111">
        <v>19</v>
      </c>
      <c r="C21" s="129"/>
      <c r="D21" s="130"/>
    </row>
    <row r="22" spans="2:4" ht="19.899999999999999" customHeight="1" x14ac:dyDescent="0.2">
      <c r="B22" s="111">
        <v>20</v>
      </c>
      <c r="C22" s="129"/>
      <c r="D22" s="130"/>
    </row>
    <row r="23" spans="2:4" ht="19.899999999999999" customHeight="1" x14ac:dyDescent="0.2">
      <c r="B23" s="111">
        <v>21</v>
      </c>
      <c r="C23" s="129"/>
      <c r="D23" s="130"/>
    </row>
    <row r="24" spans="2:4" x14ac:dyDescent="0.2">
      <c r="B24" s="132"/>
    </row>
    <row r="25" spans="2:4" ht="25.5" x14ac:dyDescent="0.2">
      <c r="B25" s="112" t="s">
        <v>132</v>
      </c>
      <c r="C25" s="126" t="s">
        <v>203</v>
      </c>
      <c r="D25" s="122"/>
    </row>
    <row r="26" spans="2:4" x14ac:dyDescent="0.2">
      <c r="B26" s="111">
        <v>1</v>
      </c>
      <c r="C26" s="129"/>
      <c r="D26" s="127"/>
    </row>
    <row r="27" spans="2:4" x14ac:dyDescent="0.2">
      <c r="B27" s="111">
        <v>2</v>
      </c>
      <c r="C27" s="129"/>
      <c r="D27" s="127"/>
    </row>
    <row r="28" spans="2:4" x14ac:dyDescent="0.2">
      <c r="B28" s="111">
        <v>3</v>
      </c>
      <c r="C28" s="129"/>
      <c r="D28" s="127"/>
    </row>
    <row r="29" spans="2:4" x14ac:dyDescent="0.2">
      <c r="B29" s="111">
        <v>4</v>
      </c>
      <c r="C29" s="129"/>
      <c r="D29" s="127"/>
    </row>
    <row r="30" spans="2:4" x14ac:dyDescent="0.2">
      <c r="B30" s="111">
        <v>5</v>
      </c>
      <c r="C30" s="129"/>
      <c r="D30" s="127"/>
    </row>
    <row r="31" spans="2:4" x14ac:dyDescent="0.2">
      <c r="B31" s="111">
        <v>6</v>
      </c>
      <c r="C31" s="129"/>
      <c r="D31" s="127"/>
    </row>
    <row r="32" spans="2:4" x14ac:dyDescent="0.2">
      <c r="B32" s="111">
        <v>7</v>
      </c>
      <c r="C32" s="129"/>
      <c r="D32" s="127"/>
    </row>
    <row r="33" spans="2:4" x14ac:dyDescent="0.2">
      <c r="B33" s="111">
        <v>8</v>
      </c>
      <c r="C33" s="129"/>
      <c r="D33" s="127"/>
    </row>
    <row r="34" spans="2:4" x14ac:dyDescent="0.2">
      <c r="B34" s="111">
        <v>9</v>
      </c>
      <c r="C34" s="129"/>
      <c r="D34" s="127"/>
    </row>
    <row r="35" spans="2:4" x14ac:dyDescent="0.2">
      <c r="B35" s="111">
        <v>10</v>
      </c>
      <c r="C35" s="129"/>
      <c r="D35" s="127"/>
    </row>
    <row r="36" spans="2:4" x14ac:dyDescent="0.2">
      <c r="B36" s="111">
        <v>11</v>
      </c>
      <c r="C36" s="129"/>
      <c r="D36" s="127"/>
    </row>
    <row r="37" spans="2:4" x14ac:dyDescent="0.2">
      <c r="B37" s="111">
        <v>12</v>
      </c>
      <c r="C37" s="129"/>
      <c r="D37" s="127"/>
    </row>
    <row r="38" spans="2:4" x14ac:dyDescent="0.2">
      <c r="B38" s="111">
        <v>13</v>
      </c>
      <c r="C38" s="129"/>
      <c r="D38" s="127"/>
    </row>
    <row r="39" spans="2:4" x14ac:dyDescent="0.2">
      <c r="B39" s="111">
        <v>14</v>
      </c>
      <c r="C39" s="129"/>
      <c r="D39" s="127"/>
    </row>
    <row r="40" spans="2:4" x14ac:dyDescent="0.2">
      <c r="B40" s="111">
        <v>15</v>
      </c>
      <c r="C40" s="129"/>
      <c r="D40" s="127"/>
    </row>
    <row r="41" spans="2:4" x14ac:dyDescent="0.2">
      <c r="B41" s="111">
        <v>16</v>
      </c>
      <c r="C41" s="129"/>
      <c r="D41" s="127"/>
    </row>
    <row r="42" spans="2:4" x14ac:dyDescent="0.2">
      <c r="B42" s="111">
        <v>17</v>
      </c>
      <c r="C42" s="129"/>
      <c r="D42" s="127"/>
    </row>
    <row r="43" spans="2:4" x14ac:dyDescent="0.2">
      <c r="B43" s="111">
        <v>18</v>
      </c>
      <c r="C43" s="129"/>
      <c r="D43" s="127"/>
    </row>
    <row r="44" spans="2:4" x14ac:dyDescent="0.2">
      <c r="B44" s="111">
        <v>19</v>
      </c>
      <c r="C44" s="129"/>
      <c r="D44" s="127"/>
    </row>
    <row r="45" spans="2:4" x14ac:dyDescent="0.2">
      <c r="B45" s="111">
        <v>20</v>
      </c>
      <c r="C45" s="129"/>
      <c r="D45" s="127"/>
    </row>
    <row r="46" spans="2:4" x14ac:dyDescent="0.2">
      <c r="B46" s="111">
        <v>21</v>
      </c>
      <c r="C46" s="129"/>
      <c r="D46" s="127"/>
    </row>
    <row r="47" spans="2:4" x14ac:dyDescent="0.2">
      <c r="B47" s="132"/>
    </row>
    <row r="48" spans="2:4" x14ac:dyDescent="0.2">
      <c r="B48" s="132"/>
    </row>
    <row r="49" spans="2:2" x14ac:dyDescent="0.2">
      <c r="B49" s="132"/>
    </row>
    <row r="50" spans="2:2" x14ac:dyDescent="0.2">
      <c r="B50" s="132"/>
    </row>
    <row r="51" spans="2:2" x14ac:dyDescent="0.2">
      <c r="B51" s="132"/>
    </row>
    <row r="52" spans="2:2" x14ac:dyDescent="0.2">
      <c r="B52" s="132"/>
    </row>
    <row r="53" spans="2:2" x14ac:dyDescent="0.2">
      <c r="B53" s="132"/>
    </row>
    <row r="54" spans="2:2" x14ac:dyDescent="0.2">
      <c r="B54" s="132"/>
    </row>
    <row r="55" spans="2:2" x14ac:dyDescent="0.2">
      <c r="B55" s="132"/>
    </row>
    <row r="56" spans="2:2" x14ac:dyDescent="0.2">
      <c r="B56" s="132"/>
    </row>
    <row r="57" spans="2:2" x14ac:dyDescent="0.2">
      <c r="B57" s="132"/>
    </row>
    <row r="58" spans="2:2" x14ac:dyDescent="0.2">
      <c r="B58" s="132"/>
    </row>
    <row r="59" spans="2:2" x14ac:dyDescent="0.2">
      <c r="B59" s="132"/>
    </row>
    <row r="60" spans="2:2" x14ac:dyDescent="0.2">
      <c r="B60" s="132"/>
    </row>
    <row r="61" spans="2:2" x14ac:dyDescent="0.2">
      <c r="B61" s="132"/>
    </row>
    <row r="62" spans="2:2" x14ac:dyDescent="0.2">
      <c r="B62" s="132"/>
    </row>
    <row r="63" spans="2:2" x14ac:dyDescent="0.2">
      <c r="B63" s="132"/>
    </row>
    <row r="64" spans="2:2" x14ac:dyDescent="0.2">
      <c r="B64" s="132"/>
    </row>
    <row r="65" spans="2:2" x14ac:dyDescent="0.2">
      <c r="B65" s="132"/>
    </row>
    <row r="66" spans="2:2" x14ac:dyDescent="0.2">
      <c r="B66" s="132"/>
    </row>
    <row r="696" ht="16.149999999999999" customHeight="1" x14ac:dyDescent="0.2"/>
  </sheetData>
  <sortState xmlns:xlrd2="http://schemas.microsoft.com/office/spreadsheetml/2017/richdata2" ref="C3:D18">
    <sortCondition descending="1" ref="D3:D18"/>
    <sortCondition ref="C3:C18"/>
  </sortState>
  <pageMargins left="0.70866141732283472" right="0.70866141732283472" top="0.74803149606299213" bottom="0.74803149606299213" header="0.31496062992125984" footer="0.31496062992125984"/>
  <pageSetup paperSize="9" orientation="portrait" r:id="rId1"/>
  <headerFooter>
    <oddFooter>&amp;R&amp;G</oddFoot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54"/>
  <sheetViews>
    <sheetView zoomScale="60" zoomScaleNormal="60" workbookViewId="0">
      <selection activeCell="C36" sqref="C36"/>
    </sheetView>
  </sheetViews>
  <sheetFormatPr baseColWidth="10" defaultColWidth="11.09765625" defaultRowHeight="18" customHeight="1" x14ac:dyDescent="0.2"/>
  <cols>
    <col min="1" max="1" width="0.796875" style="87" customWidth="1"/>
    <col min="2" max="2" width="2.796875" style="88" customWidth="1"/>
    <col min="3" max="3" width="67.69921875" style="124" customWidth="1"/>
    <col min="4" max="4" width="4.69921875" style="125" customWidth="1"/>
    <col min="5" max="5" width="1.69921875" style="87" customWidth="1"/>
    <col min="6" max="6" width="90.69921875" style="123" customWidth="1"/>
    <col min="7" max="7" width="1.69921875" style="123" customWidth="1"/>
    <col min="8" max="8" width="90.69921875" style="123" customWidth="1"/>
    <col min="9" max="16384" width="11.09765625" style="123"/>
  </cols>
  <sheetData>
    <row r="1" spans="1:29" ht="7.9" customHeight="1" x14ac:dyDescent="0.2"/>
    <row r="2" spans="1:29" s="89" customFormat="1" ht="31.15" customHeight="1" thickBot="1" x14ac:dyDescent="0.25">
      <c r="A2" s="87"/>
      <c r="B2" s="112" t="s">
        <v>132</v>
      </c>
      <c r="C2" s="112" t="s">
        <v>204</v>
      </c>
      <c r="D2" s="122"/>
      <c r="E2" s="87"/>
      <c r="F2" s="87"/>
      <c r="G2" s="87"/>
      <c r="H2" s="87"/>
      <c r="I2" s="87"/>
      <c r="J2" s="87"/>
      <c r="K2" s="87"/>
      <c r="L2" s="87"/>
      <c r="M2" s="87"/>
      <c r="N2" s="87"/>
      <c r="O2" s="87"/>
      <c r="P2" s="87"/>
      <c r="Q2" s="87"/>
      <c r="R2" s="87"/>
      <c r="S2" s="87"/>
      <c r="T2" s="87"/>
      <c r="U2" s="87"/>
      <c r="V2" s="87"/>
      <c r="W2" s="87"/>
      <c r="X2" s="87"/>
      <c r="Y2" s="87"/>
      <c r="Z2" s="87"/>
      <c r="AA2" s="87"/>
      <c r="AB2" s="87"/>
      <c r="AC2" s="87"/>
    </row>
    <row r="3" spans="1:29" ht="18" customHeight="1" x14ac:dyDescent="0.2">
      <c r="B3" s="111">
        <v>1</v>
      </c>
      <c r="C3" s="325" t="s">
        <v>231</v>
      </c>
      <c r="D3" s="130">
        <v>1.1000000000000001</v>
      </c>
    </row>
    <row r="4" spans="1:29" ht="18" customHeight="1" x14ac:dyDescent="0.2">
      <c r="B4" s="111">
        <v>2</v>
      </c>
      <c r="C4" s="129"/>
      <c r="D4" s="130"/>
    </row>
    <row r="5" spans="1:29" ht="18" customHeight="1" x14ac:dyDescent="0.2">
      <c r="B5" s="111">
        <v>3</v>
      </c>
      <c r="C5" s="129"/>
      <c r="D5" s="130"/>
    </row>
    <row r="6" spans="1:29" ht="18" customHeight="1" x14ac:dyDescent="0.2">
      <c r="B6" s="111">
        <v>4</v>
      </c>
      <c r="C6" s="129"/>
      <c r="D6" s="130"/>
    </row>
    <row r="7" spans="1:29" ht="18" customHeight="1" x14ac:dyDescent="0.2">
      <c r="B7" s="111">
        <v>5</v>
      </c>
      <c r="C7" s="129"/>
      <c r="D7" s="130"/>
    </row>
    <row r="8" spans="1:29" ht="18" customHeight="1" x14ac:dyDescent="0.2">
      <c r="B8" s="111">
        <v>6</v>
      </c>
      <c r="C8" s="129"/>
      <c r="D8" s="130"/>
    </row>
    <row r="9" spans="1:29" ht="18" customHeight="1" x14ac:dyDescent="0.2">
      <c r="B9" s="111">
        <v>7</v>
      </c>
      <c r="C9" s="129"/>
      <c r="D9" s="130"/>
    </row>
    <row r="10" spans="1:29" ht="18" customHeight="1" x14ac:dyDescent="0.2">
      <c r="B10" s="111">
        <v>8</v>
      </c>
      <c r="C10" s="129"/>
      <c r="D10" s="130"/>
    </row>
    <row r="11" spans="1:29" ht="18" customHeight="1" x14ac:dyDescent="0.2">
      <c r="B11" s="111">
        <v>9</v>
      </c>
      <c r="C11" s="129"/>
      <c r="D11" s="130"/>
    </row>
    <row r="12" spans="1:29" ht="18" customHeight="1" x14ac:dyDescent="0.2">
      <c r="B12" s="111">
        <v>10</v>
      </c>
      <c r="C12" s="129"/>
      <c r="D12" s="130"/>
    </row>
    <row r="13" spans="1:29" ht="18" customHeight="1" x14ac:dyDescent="0.2">
      <c r="B13" s="111">
        <v>11</v>
      </c>
      <c r="C13" s="129"/>
      <c r="D13" s="130"/>
    </row>
    <row r="14" spans="1:29" ht="18" customHeight="1" x14ac:dyDescent="0.2">
      <c r="B14" s="111">
        <v>12</v>
      </c>
      <c r="C14" s="129"/>
      <c r="D14" s="130"/>
    </row>
    <row r="15" spans="1:29" ht="18" customHeight="1" x14ac:dyDescent="0.2">
      <c r="B15" s="111">
        <v>13</v>
      </c>
      <c r="C15" s="129"/>
      <c r="D15" s="130"/>
    </row>
    <row r="16" spans="1:29" ht="18" customHeight="1" x14ac:dyDescent="0.2">
      <c r="B16" s="111">
        <v>14</v>
      </c>
      <c r="C16" s="129"/>
      <c r="D16" s="130"/>
    </row>
    <row r="17" spans="2:5" ht="18" customHeight="1" x14ac:dyDescent="0.2">
      <c r="B17" s="111">
        <v>15</v>
      </c>
      <c r="C17" s="129"/>
      <c r="D17" s="130"/>
    </row>
    <row r="18" spans="2:5" ht="18" customHeight="1" x14ac:dyDescent="0.2">
      <c r="B18" s="111">
        <v>16</v>
      </c>
      <c r="C18" s="129"/>
      <c r="D18" s="130"/>
    </row>
    <row r="19" spans="2:5" ht="18" customHeight="1" x14ac:dyDescent="0.2">
      <c r="B19" s="111">
        <v>17</v>
      </c>
      <c r="C19" s="129"/>
      <c r="D19" s="130"/>
    </row>
    <row r="20" spans="2:5" ht="18" customHeight="1" x14ac:dyDescent="0.2">
      <c r="B20" s="111">
        <v>18</v>
      </c>
      <c r="C20" s="129"/>
      <c r="D20" s="130"/>
    </row>
    <row r="21" spans="2:5" ht="18" customHeight="1" x14ac:dyDescent="0.2">
      <c r="B21" s="111">
        <v>19</v>
      </c>
      <c r="C21" s="129"/>
      <c r="D21" s="130"/>
    </row>
    <row r="22" spans="2:5" ht="18" customHeight="1" x14ac:dyDescent="0.2">
      <c r="B22" s="111">
        <v>20</v>
      </c>
      <c r="C22" s="129"/>
      <c r="D22" s="130"/>
    </row>
    <row r="23" spans="2:5" ht="18" customHeight="1" x14ac:dyDescent="0.2">
      <c r="B23" s="111">
        <v>21</v>
      </c>
      <c r="C23" s="129"/>
      <c r="D23" s="130"/>
    </row>
    <row r="24" spans="2:5" ht="18" customHeight="1" x14ac:dyDescent="0.2">
      <c r="B24" s="111">
        <v>22</v>
      </c>
      <c r="C24" s="129"/>
      <c r="D24" s="130"/>
    </row>
    <row r="25" spans="2:5" ht="18" customHeight="1" x14ac:dyDescent="0.2">
      <c r="B25" s="111">
        <v>23</v>
      </c>
      <c r="C25" s="129"/>
      <c r="D25" s="130"/>
    </row>
    <row r="26" spans="2:5" ht="18" customHeight="1" x14ac:dyDescent="0.2">
      <c r="B26" s="111">
        <v>24</v>
      </c>
      <c r="C26" s="129"/>
      <c r="D26" s="130"/>
    </row>
    <row r="27" spans="2:5" ht="18" customHeight="1" x14ac:dyDescent="0.2">
      <c r="B27" s="111">
        <v>25</v>
      </c>
      <c r="C27" s="129"/>
      <c r="D27" s="130"/>
    </row>
    <row r="28" spans="2:5" ht="18" customHeight="1" x14ac:dyDescent="0.2">
      <c r="E28" s="87" t="s">
        <v>40</v>
      </c>
    </row>
    <row r="29" spans="2:5" ht="18" customHeight="1" thickBot="1" x14ac:dyDescent="0.25">
      <c r="B29" s="112" t="s">
        <v>132</v>
      </c>
      <c r="C29" s="126" t="s">
        <v>205</v>
      </c>
      <c r="D29" s="122"/>
      <c r="E29" s="87" t="s">
        <v>41</v>
      </c>
    </row>
    <row r="30" spans="2:5" ht="18" customHeight="1" x14ac:dyDescent="0.2">
      <c r="B30" s="111">
        <v>1</v>
      </c>
      <c r="C30" s="325" t="s">
        <v>231</v>
      </c>
      <c r="D30" s="127">
        <v>2.1000000000000001E-2</v>
      </c>
      <c r="E30" s="87" t="s">
        <v>42</v>
      </c>
    </row>
    <row r="31" spans="2:5" ht="18" customHeight="1" x14ac:dyDescent="0.2">
      <c r="B31" s="111">
        <v>2</v>
      </c>
      <c r="C31" s="129"/>
      <c r="D31" s="127"/>
      <c r="E31" s="87" t="s">
        <v>43</v>
      </c>
    </row>
    <row r="32" spans="2:5" ht="18" customHeight="1" x14ac:dyDescent="0.2">
      <c r="B32" s="111">
        <v>3</v>
      </c>
      <c r="C32" s="129"/>
      <c r="D32" s="127"/>
      <c r="E32" s="87" t="s">
        <v>44</v>
      </c>
    </row>
    <row r="33" spans="2:5" ht="18" customHeight="1" x14ac:dyDescent="0.2">
      <c r="B33" s="111">
        <v>4</v>
      </c>
      <c r="C33" s="129"/>
      <c r="D33" s="127"/>
      <c r="E33" s="87" t="s">
        <v>45</v>
      </c>
    </row>
    <row r="34" spans="2:5" ht="18" customHeight="1" x14ac:dyDescent="0.2">
      <c r="B34" s="111">
        <v>5</v>
      </c>
      <c r="C34" s="129"/>
      <c r="D34" s="127"/>
      <c r="E34" s="87" t="s">
        <v>46</v>
      </c>
    </row>
    <row r="35" spans="2:5" ht="18" customHeight="1" x14ac:dyDescent="0.2">
      <c r="B35" s="111">
        <v>6</v>
      </c>
      <c r="C35" s="129"/>
      <c r="D35" s="127"/>
      <c r="E35" s="87" t="s">
        <v>47</v>
      </c>
    </row>
    <row r="36" spans="2:5" ht="18" customHeight="1" x14ac:dyDescent="0.2">
      <c r="B36" s="111">
        <v>7</v>
      </c>
      <c r="C36" s="129"/>
      <c r="D36" s="127"/>
      <c r="E36" s="87" t="s">
        <v>48</v>
      </c>
    </row>
    <row r="37" spans="2:5" ht="18" customHeight="1" x14ac:dyDescent="0.2">
      <c r="B37" s="111">
        <v>8</v>
      </c>
      <c r="C37" s="129"/>
      <c r="D37" s="127"/>
      <c r="E37" s="87" t="s">
        <v>49</v>
      </c>
    </row>
    <row r="38" spans="2:5" ht="18" customHeight="1" x14ac:dyDescent="0.2">
      <c r="B38" s="111">
        <v>9</v>
      </c>
      <c r="C38" s="129"/>
      <c r="D38" s="127"/>
      <c r="E38" s="87" t="s">
        <v>50</v>
      </c>
    </row>
    <row r="39" spans="2:5" ht="18" customHeight="1" x14ac:dyDescent="0.2">
      <c r="B39" s="111">
        <v>10</v>
      </c>
      <c r="C39" s="129"/>
      <c r="D39" s="127"/>
      <c r="E39" s="87" t="s">
        <v>51</v>
      </c>
    </row>
    <row r="40" spans="2:5" ht="18" customHeight="1" x14ac:dyDescent="0.2">
      <c r="B40" s="111">
        <v>11</v>
      </c>
      <c r="C40" s="129"/>
      <c r="D40" s="127"/>
      <c r="E40" s="87" t="s">
        <v>52</v>
      </c>
    </row>
    <row r="41" spans="2:5" ht="18" customHeight="1" x14ac:dyDescent="0.2">
      <c r="B41" s="111">
        <v>12</v>
      </c>
      <c r="C41" s="129"/>
      <c r="D41" s="127"/>
      <c r="E41" s="87" t="s">
        <v>53</v>
      </c>
    </row>
    <row r="42" spans="2:5" ht="18" customHeight="1" x14ac:dyDescent="0.2">
      <c r="B42" s="111">
        <v>13</v>
      </c>
      <c r="C42" s="129"/>
      <c r="D42" s="127"/>
      <c r="E42" s="87" t="s">
        <v>54</v>
      </c>
    </row>
    <row r="43" spans="2:5" ht="18" customHeight="1" x14ac:dyDescent="0.2">
      <c r="B43" s="111">
        <v>14</v>
      </c>
      <c r="C43" s="129"/>
      <c r="D43" s="127"/>
      <c r="E43" s="87" t="s">
        <v>55</v>
      </c>
    </row>
    <row r="44" spans="2:5" ht="18" customHeight="1" x14ac:dyDescent="0.2">
      <c r="B44" s="111">
        <v>15</v>
      </c>
      <c r="C44" s="129"/>
      <c r="D44" s="127"/>
      <c r="E44" s="87" t="s">
        <v>56</v>
      </c>
    </row>
    <row r="45" spans="2:5" ht="18" customHeight="1" x14ac:dyDescent="0.2">
      <c r="B45" s="111">
        <v>16</v>
      </c>
      <c r="C45" s="129"/>
      <c r="D45" s="127"/>
      <c r="E45" s="87" t="s">
        <v>57</v>
      </c>
    </row>
    <row r="46" spans="2:5" ht="18" customHeight="1" x14ac:dyDescent="0.2">
      <c r="B46" s="111">
        <v>17</v>
      </c>
      <c r="C46" s="129"/>
      <c r="D46" s="127"/>
      <c r="E46" s="87" t="s">
        <v>58</v>
      </c>
    </row>
    <row r="47" spans="2:5" ht="18" customHeight="1" x14ac:dyDescent="0.2">
      <c r="B47" s="111">
        <v>18</v>
      </c>
      <c r="C47" s="129"/>
      <c r="D47" s="127"/>
      <c r="E47" s="87" t="s">
        <v>59</v>
      </c>
    </row>
    <row r="48" spans="2:5" ht="18" customHeight="1" x14ac:dyDescent="0.2">
      <c r="B48" s="111">
        <v>19</v>
      </c>
      <c r="C48" s="129"/>
      <c r="D48" s="127"/>
      <c r="E48" s="87" t="s">
        <v>60</v>
      </c>
    </row>
    <row r="49" spans="2:7" ht="18" customHeight="1" x14ac:dyDescent="0.2">
      <c r="B49" s="111">
        <v>20</v>
      </c>
      <c r="C49" s="129"/>
      <c r="D49" s="127"/>
      <c r="E49" s="87" t="s">
        <v>61</v>
      </c>
    </row>
    <row r="50" spans="2:7" ht="18" customHeight="1" x14ac:dyDescent="0.2">
      <c r="B50" s="111">
        <v>21</v>
      </c>
      <c r="C50" s="129"/>
      <c r="D50" s="127"/>
      <c r="E50" s="87" t="s">
        <v>62</v>
      </c>
    </row>
    <row r="51" spans="2:7" ht="18" customHeight="1" x14ac:dyDescent="0.2">
      <c r="B51" s="111">
        <v>22</v>
      </c>
      <c r="C51" s="129"/>
      <c r="D51" s="127"/>
      <c r="E51" s="87" t="s">
        <v>63</v>
      </c>
    </row>
    <row r="52" spans="2:7" ht="18" customHeight="1" x14ac:dyDescent="0.2">
      <c r="B52" s="111">
        <v>23</v>
      </c>
      <c r="C52" s="129"/>
      <c r="D52" s="127"/>
      <c r="E52" s="87" t="s">
        <v>64</v>
      </c>
    </row>
    <row r="53" spans="2:7" ht="18" customHeight="1" x14ac:dyDescent="0.2">
      <c r="B53" s="111">
        <v>24</v>
      </c>
      <c r="C53" s="129"/>
      <c r="D53" s="127"/>
    </row>
    <row r="54" spans="2:7" ht="18" customHeight="1" x14ac:dyDescent="0.2">
      <c r="B54" s="111">
        <v>25</v>
      </c>
      <c r="C54" s="129"/>
      <c r="D54" s="127"/>
      <c r="G54" s="128"/>
    </row>
  </sheetData>
  <pageMargins left="0.70866141732283472" right="0.70866141732283472" top="0.74803149606299213" bottom="0.74803149606299213" header="0.31496062992125984" footer="0.31496062992125984"/>
  <pageSetup orientation="portrait" horizontalDpi="4294967295" verticalDpi="4294967295" r:id="rId1"/>
  <headerFooter>
    <oddFooter>&amp;R&amp;G</oddFoot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87"/>
  <sheetViews>
    <sheetView zoomScale="70" zoomScaleNormal="70" workbookViewId="0">
      <selection activeCell="C22" sqref="C22"/>
    </sheetView>
  </sheetViews>
  <sheetFormatPr baseColWidth="10" defaultColWidth="11.09765625" defaultRowHeight="15" x14ac:dyDescent="0.2"/>
  <cols>
    <col min="1" max="1" width="0.796875" style="87" customWidth="1"/>
    <col min="2" max="2" width="2.796875" style="88" customWidth="1"/>
    <col min="3" max="3" width="67.69921875" style="133" customWidth="1"/>
    <col min="4" max="4" width="4.69921875" style="134" customWidth="1"/>
    <col min="5" max="5" width="1.69921875" style="131" customWidth="1"/>
    <col min="6" max="6" width="90.69921875" style="131" customWidth="1"/>
    <col min="7" max="7" width="1.69921875" style="131" customWidth="1"/>
    <col min="8" max="8" width="90.69921875" style="131" customWidth="1"/>
    <col min="9" max="16384" width="11.09765625" style="131"/>
  </cols>
  <sheetData>
    <row r="1" spans="1:29" ht="7.9" customHeight="1" x14ac:dyDescent="0.2"/>
    <row r="2" spans="1:29" s="89" customFormat="1" ht="16.149999999999999" customHeight="1" x14ac:dyDescent="0.2">
      <c r="A2" s="87"/>
      <c r="B2" s="112" t="s">
        <v>132</v>
      </c>
      <c r="C2" s="112" t="s">
        <v>206</v>
      </c>
      <c r="D2" s="122">
        <v>1.1000000000000001</v>
      </c>
      <c r="E2" s="87"/>
      <c r="F2" s="87"/>
      <c r="G2" s="87"/>
      <c r="H2" s="87"/>
      <c r="I2" s="87"/>
      <c r="J2" s="87"/>
      <c r="K2" s="87"/>
      <c r="L2" s="87"/>
      <c r="M2" s="87"/>
      <c r="N2" s="87"/>
      <c r="O2" s="87"/>
      <c r="P2" s="87"/>
      <c r="Q2" s="87"/>
      <c r="R2" s="87"/>
      <c r="S2" s="87"/>
      <c r="T2" s="87"/>
      <c r="U2" s="87"/>
      <c r="V2" s="87"/>
      <c r="W2" s="87"/>
      <c r="X2" s="87"/>
      <c r="Y2" s="87"/>
      <c r="Z2" s="87"/>
      <c r="AA2" s="87"/>
      <c r="AB2" s="87"/>
      <c r="AC2" s="87"/>
    </row>
    <row r="3" spans="1:29" x14ac:dyDescent="0.2">
      <c r="B3" s="111">
        <v>1</v>
      </c>
      <c r="C3" s="291" t="s">
        <v>232</v>
      </c>
      <c r="D3" s="284"/>
    </row>
    <row r="4" spans="1:29" x14ac:dyDescent="0.2">
      <c r="B4" s="111">
        <v>2</v>
      </c>
      <c r="C4" s="291" t="s">
        <v>233</v>
      </c>
      <c r="D4" s="284"/>
    </row>
    <row r="5" spans="1:29" x14ac:dyDescent="0.2">
      <c r="B5" s="111">
        <v>3</v>
      </c>
      <c r="C5" s="291" t="s">
        <v>242</v>
      </c>
      <c r="D5" s="284"/>
    </row>
    <row r="6" spans="1:29" x14ac:dyDescent="0.2">
      <c r="B6" s="111">
        <v>4</v>
      </c>
      <c r="C6" s="285"/>
      <c r="D6" s="284"/>
    </row>
    <row r="7" spans="1:29" x14ac:dyDescent="0.2">
      <c r="B7" s="111">
        <v>5</v>
      </c>
      <c r="C7" s="285"/>
      <c r="D7" s="284"/>
    </row>
    <row r="8" spans="1:29" x14ac:dyDescent="0.2">
      <c r="B8" s="111">
        <v>6</v>
      </c>
      <c r="C8" s="285"/>
      <c r="D8" s="284"/>
    </row>
    <row r="9" spans="1:29" x14ac:dyDescent="0.2">
      <c r="B9" s="111">
        <v>7</v>
      </c>
      <c r="C9" s="285"/>
      <c r="D9" s="284"/>
    </row>
    <row r="10" spans="1:29" x14ac:dyDescent="0.2">
      <c r="B10" s="111">
        <v>8</v>
      </c>
      <c r="C10" s="285"/>
      <c r="D10" s="284"/>
    </row>
    <row r="11" spans="1:29" x14ac:dyDescent="0.2">
      <c r="B11" s="111">
        <v>9</v>
      </c>
      <c r="C11" s="285"/>
      <c r="D11" s="284"/>
    </row>
    <row r="12" spans="1:29" x14ac:dyDescent="0.2">
      <c r="B12" s="111">
        <v>10</v>
      </c>
      <c r="C12" s="285"/>
      <c r="D12" s="284"/>
    </row>
    <row r="13" spans="1:29" x14ac:dyDescent="0.2">
      <c r="B13" s="111">
        <v>11</v>
      </c>
      <c r="C13" s="285"/>
      <c r="D13" s="284"/>
    </row>
    <row r="14" spans="1:29" x14ac:dyDescent="0.2">
      <c r="B14" s="132"/>
    </row>
    <row r="15" spans="1:29" x14ac:dyDescent="0.2">
      <c r="B15" s="132"/>
    </row>
    <row r="16" spans="1:29" x14ac:dyDescent="0.2">
      <c r="B16" s="112" t="s">
        <v>132</v>
      </c>
      <c r="C16" s="126" t="s">
        <v>207</v>
      </c>
      <c r="D16" s="122">
        <v>2.1</v>
      </c>
    </row>
    <row r="17" spans="2:4" x14ac:dyDescent="0.2">
      <c r="B17" s="111">
        <v>1</v>
      </c>
      <c r="C17" s="291" t="s">
        <v>232</v>
      </c>
      <c r="D17" s="127"/>
    </row>
    <row r="18" spans="2:4" x14ac:dyDescent="0.2">
      <c r="B18" s="111">
        <v>2</v>
      </c>
      <c r="C18" s="291" t="s">
        <v>233</v>
      </c>
      <c r="D18" s="127"/>
    </row>
    <row r="19" spans="2:4" x14ac:dyDescent="0.2">
      <c r="B19" s="111">
        <v>3</v>
      </c>
      <c r="C19" s="291" t="s">
        <v>242</v>
      </c>
      <c r="D19" s="127"/>
    </row>
    <row r="20" spans="2:4" x14ac:dyDescent="0.2">
      <c r="B20" s="111">
        <v>4</v>
      </c>
      <c r="C20" s="285"/>
      <c r="D20" s="127"/>
    </row>
    <row r="21" spans="2:4" x14ac:dyDescent="0.2">
      <c r="B21" s="111">
        <v>5</v>
      </c>
      <c r="C21" s="285"/>
      <c r="D21" s="127"/>
    </row>
    <row r="22" spans="2:4" x14ac:dyDescent="0.2">
      <c r="B22" s="111">
        <v>6</v>
      </c>
      <c r="C22" s="285"/>
      <c r="D22" s="127"/>
    </row>
    <row r="23" spans="2:4" x14ac:dyDescent="0.2">
      <c r="B23" s="111">
        <v>7</v>
      </c>
      <c r="C23" s="285"/>
      <c r="D23" s="127"/>
    </row>
    <row r="24" spans="2:4" x14ac:dyDescent="0.2">
      <c r="B24" s="111">
        <v>8</v>
      </c>
      <c r="C24" s="285"/>
      <c r="D24" s="127"/>
    </row>
    <row r="25" spans="2:4" x14ac:dyDescent="0.2">
      <c r="B25" s="111">
        <v>9</v>
      </c>
      <c r="C25" s="285"/>
      <c r="D25" s="127"/>
    </row>
    <row r="26" spans="2:4" x14ac:dyDescent="0.2">
      <c r="B26" s="111">
        <v>10</v>
      </c>
      <c r="C26" s="285"/>
      <c r="D26" s="127"/>
    </row>
    <row r="27" spans="2:4" x14ac:dyDescent="0.2">
      <c r="B27" s="111">
        <v>11</v>
      </c>
      <c r="C27" s="285"/>
      <c r="D27" s="127"/>
    </row>
    <row r="38" spans="2:2" x14ac:dyDescent="0.2">
      <c r="B38" s="132"/>
    </row>
    <row r="39" spans="2:2" x14ac:dyDescent="0.2">
      <c r="B39" s="132"/>
    </row>
    <row r="40" spans="2:2" x14ac:dyDescent="0.2">
      <c r="B40" s="132"/>
    </row>
    <row r="41" spans="2:2" x14ac:dyDescent="0.2">
      <c r="B41" s="132"/>
    </row>
    <row r="42" spans="2:2" x14ac:dyDescent="0.2">
      <c r="B42" s="132"/>
    </row>
    <row r="43" spans="2:2" x14ac:dyDescent="0.2">
      <c r="B43" s="132"/>
    </row>
    <row r="44" spans="2:2" x14ac:dyDescent="0.2">
      <c r="B44" s="132"/>
    </row>
    <row r="45" spans="2:2" x14ac:dyDescent="0.2">
      <c r="B45" s="132"/>
    </row>
    <row r="46" spans="2:2" x14ac:dyDescent="0.2">
      <c r="B46" s="132"/>
    </row>
    <row r="47" spans="2:2" x14ac:dyDescent="0.2">
      <c r="B47" s="132"/>
    </row>
    <row r="48" spans="2:2" x14ac:dyDescent="0.2">
      <c r="B48" s="132"/>
    </row>
    <row r="49" spans="2:2" x14ac:dyDescent="0.2">
      <c r="B49" s="132"/>
    </row>
    <row r="50" spans="2:2" x14ac:dyDescent="0.2">
      <c r="B50" s="132"/>
    </row>
    <row r="51" spans="2:2" x14ac:dyDescent="0.2">
      <c r="B51" s="132"/>
    </row>
    <row r="52" spans="2:2" x14ac:dyDescent="0.2">
      <c r="B52" s="132"/>
    </row>
    <row r="53" spans="2:2" x14ac:dyDescent="0.2">
      <c r="B53" s="132"/>
    </row>
    <row r="54" spans="2:2" x14ac:dyDescent="0.2">
      <c r="B54" s="132"/>
    </row>
    <row r="55" spans="2:2" x14ac:dyDescent="0.2">
      <c r="B55" s="132"/>
    </row>
    <row r="56" spans="2:2" x14ac:dyDescent="0.2">
      <c r="B56" s="132"/>
    </row>
    <row r="57" spans="2:2" x14ac:dyDescent="0.2">
      <c r="B57" s="132"/>
    </row>
    <row r="687" ht="16.149999999999999" customHeight="1" x14ac:dyDescent="0.2"/>
  </sheetData>
  <pageMargins left="0.70866141732283472" right="0.70866141732283472" top="0.74803149606299213" bottom="0.74803149606299213" header="0.31496062992125984" footer="0.31496062992125984"/>
  <pageSetup paperSize="9" orientation="portrait" r:id="rId1"/>
  <headerFooter>
    <oddFooter>&amp;R&amp;G</oddFooter>
  </headerFooter>
  <drawing r:id="rId2"/>
  <legacy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E6A15-DC33-480F-843D-CA01679964F0}">
  <dimension ref="A1:Y61"/>
  <sheetViews>
    <sheetView zoomScale="90" zoomScaleNormal="90" workbookViewId="0">
      <selection activeCell="A11" sqref="A11"/>
    </sheetView>
  </sheetViews>
  <sheetFormatPr baseColWidth="10" defaultColWidth="35.69921875" defaultRowHeight="22.15" customHeight="1" x14ac:dyDescent="0.2"/>
  <cols>
    <col min="1" max="1" width="1.69921875" style="547" customWidth="1"/>
    <col min="2" max="2" width="84.69921875" style="548" customWidth="1"/>
    <col min="3" max="3" width="1.69921875" style="548" customWidth="1"/>
    <col min="4" max="4" width="88.19921875" style="548" customWidth="1"/>
    <col min="5" max="5" width="3.69921875" style="548" customWidth="1"/>
    <col min="6" max="6" width="28.59765625" style="549" customWidth="1"/>
    <col min="7" max="7" width="3.8984375" style="548" customWidth="1"/>
    <col min="8" max="8" width="5.69921875" style="550" customWidth="1"/>
    <col min="9" max="10" width="5.69921875" style="549" customWidth="1"/>
    <col min="11" max="11" width="2.69921875" style="551" customWidth="1"/>
    <col min="12" max="12" width="60.69921875" style="552" customWidth="1"/>
    <col min="13" max="13" width="4.69921875" style="553" customWidth="1"/>
    <col min="14" max="14" width="0.5" style="549" customWidth="1"/>
    <col min="15" max="15" width="60.69921875" style="549" customWidth="1"/>
    <col min="16" max="17" width="2.69921875" style="548" customWidth="1"/>
    <col min="18" max="18" width="0.5" style="548" customWidth="1"/>
    <col min="19" max="19" width="2.69921875" style="548" customWidth="1"/>
    <col min="20" max="20" width="25.69921875" style="553" customWidth="1"/>
    <col min="21" max="21" width="5.69921875" style="553" customWidth="1"/>
    <col min="22" max="22" width="0.5" style="548" customWidth="1"/>
    <col min="23" max="23" width="2.69921875" style="548" customWidth="1"/>
    <col min="24" max="24" width="25.69921875" style="553" customWidth="1"/>
    <col min="25" max="25" width="5.69921875" style="548" customWidth="1"/>
    <col min="26" max="16384" width="35.69921875" style="549"/>
  </cols>
  <sheetData>
    <row r="1" spans="5:25" ht="7.9" customHeight="1" thickBot="1" x14ac:dyDescent="0.25"/>
    <row r="2" spans="5:25" ht="22.15" customHeight="1" thickBot="1" x14ac:dyDescent="0.25">
      <c r="E2" s="554"/>
      <c r="F2" s="554" t="s">
        <v>146</v>
      </c>
      <c r="G2" s="555">
        <f>'[1]MRC MATRIZ'!AU5*1</f>
        <v>1</v>
      </c>
      <c r="L2" s="556" t="s">
        <v>176</v>
      </c>
      <c r="M2" s="557"/>
      <c r="O2" s="556" t="s">
        <v>144</v>
      </c>
      <c r="P2" s="558"/>
      <c r="R2" s="559"/>
      <c r="S2" s="560" t="s">
        <v>199</v>
      </c>
      <c r="T2" s="561"/>
      <c r="U2" s="562"/>
      <c r="W2" s="560" t="s">
        <v>200</v>
      </c>
      <c r="X2" s="561"/>
      <c r="Y2" s="562"/>
    </row>
    <row r="3" spans="5:25" ht="22.15" customHeight="1" x14ac:dyDescent="0.2">
      <c r="E3" s="563" t="s">
        <v>157</v>
      </c>
      <c r="F3" s="554" t="s">
        <v>162</v>
      </c>
      <c r="G3" s="564">
        <f>'[1]MRC MATRIZ'!AU6*1</f>
        <v>180</v>
      </c>
      <c r="K3" s="565"/>
      <c r="L3" s="566" t="s">
        <v>95</v>
      </c>
      <c r="M3" s="103">
        <f t="shared" ref="M3:M15" si="0">P3*1/$G$2</f>
        <v>1</v>
      </c>
      <c r="O3" s="566" t="s">
        <v>95</v>
      </c>
      <c r="P3" s="567">
        <f>'[1]MRC MATRIZ'!Z7+'[1]MRC MATRIZ'!Z23+'[1]MRC MATRIZ'!Z39+'[1]MRC MATRIZ'!Z55+'[1]MRC MATRIZ'!Z71+'[1]MRC MATRIZ'!Z87+'[1]MRC MATRIZ'!Z103+'[1]MRC MATRIZ'!Z119+'[1]MRC MATRIZ'!Z135+'[1]MRC MATRIZ'!Z151+'[1]MRC MATRIZ'!Z167+'[1]MRC MATRIZ'!Z183+'[1]MRC MATRIZ'!Z199+'[1]MRC MATRIZ'!Z215+'[1]MRC MATRIZ'!Z231+'[1]MRC MATRIZ'!Z247+'[1]MRC MATRIZ'!Z263+'[1]MRC MATRIZ'!Z279+'[1]MRC MATRIZ'!Z295+'[1]MRC MATRIZ'!Z311+'[1]MRC MATRIZ'!Z327+'[1]MRC MATRIZ'!Z343+'[1]MRC MATRIZ'!Z359+'[1]MRC MATRIZ'!Z375+'[1]MRC MATRIZ'!Z391</f>
        <v>1</v>
      </c>
      <c r="R3" s="559"/>
      <c r="S3" s="302">
        <v>1</v>
      </c>
      <c r="T3" s="247" t="str">
        <f>REPT('[1]MRC MATRIZ'!$F$6,1)</f>
        <v xml:space="preserve">Gestión contable </v>
      </c>
      <c r="U3" s="90">
        <f>'[1]MRC MATRIZ'!BE8*1</f>
        <v>420</v>
      </c>
      <c r="V3" s="559"/>
      <c r="W3" s="302">
        <v>1</v>
      </c>
      <c r="X3" s="247" t="str">
        <f>REPT('[1]MRC MATRIZ'!$F$6,1)</f>
        <v xml:space="preserve">Gestión contable </v>
      </c>
      <c r="Y3" s="101">
        <f>'[1]MRC MATRIZ'!BF8*1</f>
        <v>0.17948717948717949</v>
      </c>
    </row>
    <row r="4" spans="5:25" ht="22.15" customHeight="1" x14ac:dyDescent="0.2">
      <c r="E4" s="563"/>
      <c r="F4" s="554" t="s">
        <v>161</v>
      </c>
      <c r="G4" s="564">
        <f>'[1]MRC MATRIZ'!AU7*1</f>
        <v>155</v>
      </c>
      <c r="K4" s="565"/>
      <c r="L4" s="568" t="s">
        <v>99</v>
      </c>
      <c r="M4" s="103">
        <f t="shared" si="0"/>
        <v>1</v>
      </c>
      <c r="O4" s="568" t="s">
        <v>99</v>
      </c>
      <c r="P4" s="569">
        <f>'[1]MRC MATRIZ'!Z11+'[1]MRC MATRIZ'!Z27+'[1]MRC MATRIZ'!Z43+'[1]MRC MATRIZ'!Z59+'[1]MRC MATRIZ'!Z75+'[1]MRC MATRIZ'!Z91+'[1]MRC MATRIZ'!Z107+'[1]MRC MATRIZ'!Z123+'[1]MRC MATRIZ'!Z139+'[1]MRC MATRIZ'!Z155+'[1]MRC MATRIZ'!Z171+'[1]MRC MATRIZ'!Z187+'[1]MRC MATRIZ'!Z203+'[1]MRC MATRIZ'!Z219+'[1]MRC MATRIZ'!Z235+'[1]MRC MATRIZ'!Z251+'[1]MRC MATRIZ'!Z267+'[1]MRC MATRIZ'!Z283+'[1]MRC MATRIZ'!Z299+'[1]MRC MATRIZ'!Z315+'[1]MRC MATRIZ'!Z331+'[1]MRC MATRIZ'!Z347+'[1]MRC MATRIZ'!Z363+'[1]MRC MATRIZ'!Z379+'[1]MRC MATRIZ'!Z395</f>
        <v>1</v>
      </c>
      <c r="R4" s="559"/>
      <c r="S4" s="90">
        <v>2</v>
      </c>
      <c r="T4" s="247" t="str">
        <f>REPT('[1]MRC MATRIZ'!$F$102,1)</f>
        <v/>
      </c>
      <c r="U4" s="90">
        <f>'[1]MRC MATRIZ'!BE14*1</f>
        <v>0</v>
      </c>
      <c r="V4" s="559"/>
      <c r="W4" s="90">
        <v>2</v>
      </c>
      <c r="X4" s="247" t="str">
        <f>REPT('[1]MRC MATRIZ'!$F$102,1)</f>
        <v/>
      </c>
      <c r="Y4" s="101">
        <f>'[1]MRC MATRIZ'!BF14*1</f>
        <v>0</v>
      </c>
    </row>
    <row r="5" spans="5:25" ht="22.15" customHeight="1" x14ac:dyDescent="0.2">
      <c r="E5" s="563"/>
      <c r="F5" s="554" t="s">
        <v>195</v>
      </c>
      <c r="G5" s="559">
        <f>'[1]MRC MATRIZ'!AU8*1</f>
        <v>0.86111111111111116</v>
      </c>
      <c r="K5" s="565"/>
      <c r="L5" s="568" t="s">
        <v>123</v>
      </c>
      <c r="M5" s="103">
        <f t="shared" si="0"/>
        <v>1</v>
      </c>
      <c r="O5" s="568" t="s">
        <v>123</v>
      </c>
      <c r="P5" s="569">
        <f>'[1]MRC MATRIZ'!Z13+'[1]MRC MATRIZ'!Z29+'[1]MRC MATRIZ'!Z45+'[1]MRC MATRIZ'!Z61+'[1]MRC MATRIZ'!Z77+'[1]MRC MATRIZ'!Z93+'[1]MRC MATRIZ'!Z109+'[1]MRC MATRIZ'!Z125+'[1]MRC MATRIZ'!Z141+'[1]MRC MATRIZ'!Z157+'[1]MRC MATRIZ'!Z173+'[1]MRC MATRIZ'!Z189+'[1]MRC MATRIZ'!Z205+'[1]MRC MATRIZ'!Z221+'[1]MRC MATRIZ'!Z237+'[1]MRC MATRIZ'!Z253+'[1]MRC MATRIZ'!Z269+'[1]MRC MATRIZ'!Z285+'[1]MRC MATRIZ'!Z301+'[1]MRC MATRIZ'!Z317+'[1]MRC MATRIZ'!Z333+'[1]MRC MATRIZ'!Z349+'[1]MRC MATRIZ'!Z365+'[1]MRC MATRIZ'!Z381+'[1]MRC MATRIZ'!Z397</f>
        <v>1</v>
      </c>
      <c r="R5" s="559"/>
      <c r="S5" s="90">
        <v>3</v>
      </c>
      <c r="T5" s="247" t="str">
        <f>REPT('[1]MRC MATRIZ'!$F$118,1)</f>
        <v/>
      </c>
      <c r="U5" s="90">
        <f>'[1]MRC MATRIZ'!BE15*1</f>
        <v>0</v>
      </c>
      <c r="V5" s="559"/>
      <c r="W5" s="90">
        <v>3</v>
      </c>
      <c r="X5" s="247" t="str">
        <f>REPT('[1]MRC MATRIZ'!$F$118,1)</f>
        <v/>
      </c>
      <c r="Y5" s="101">
        <f>'[1]MRC MATRIZ'!BF15*1</f>
        <v>0</v>
      </c>
    </row>
    <row r="6" spans="5:25" ht="22.15" customHeight="1" x14ac:dyDescent="0.2">
      <c r="E6" s="570" t="s">
        <v>158</v>
      </c>
      <c r="F6" s="571" t="s">
        <v>164</v>
      </c>
      <c r="G6" s="572">
        <f>'[1]MRC MATRIZ'!AU9*1</f>
        <v>13</v>
      </c>
      <c r="K6" s="565"/>
      <c r="L6" s="568" t="s">
        <v>101</v>
      </c>
      <c r="M6" s="103">
        <f t="shared" si="0"/>
        <v>1</v>
      </c>
      <c r="O6" s="568" t="s">
        <v>101</v>
      </c>
      <c r="P6" s="569">
        <f>'[1]MRC MATRIZ'!Z15+'[1]MRC MATRIZ'!Z31+'[1]MRC MATRIZ'!Z47+'[1]MRC MATRIZ'!Z63+'[1]MRC MATRIZ'!Z79+'[1]MRC MATRIZ'!Z95+'[1]MRC MATRIZ'!Z111+'[1]MRC MATRIZ'!Z127+'[1]MRC MATRIZ'!Z143+'[1]MRC MATRIZ'!Z159+'[1]MRC MATRIZ'!Z175+'[1]MRC MATRIZ'!Z191+'[1]MRC MATRIZ'!Z207+'[1]MRC MATRIZ'!Z223+'[1]MRC MATRIZ'!Z239+'[1]MRC MATRIZ'!Z255+'[1]MRC MATRIZ'!Z271+'[1]MRC MATRIZ'!Z287+'[1]MRC MATRIZ'!Z303+'[1]MRC MATRIZ'!Z319+'[1]MRC MATRIZ'!Z335+'[1]MRC MATRIZ'!Z351+'[1]MRC MATRIZ'!Z367+'[1]MRC MATRIZ'!Z383+'[1]MRC MATRIZ'!Z399</f>
        <v>1</v>
      </c>
      <c r="R6" s="559"/>
      <c r="S6" s="90">
        <v>4</v>
      </c>
      <c r="T6" s="247" t="str">
        <f>REPT('[1]MRC MATRIZ'!$F$38,1)</f>
        <v/>
      </c>
      <c r="U6" s="90">
        <f>'[1]MRC MATRIZ'!BE10*1</f>
        <v>0</v>
      </c>
      <c r="V6" s="559"/>
      <c r="W6" s="90">
        <v>4</v>
      </c>
      <c r="X6" s="247" t="str">
        <f>REPT('[1]MRC MATRIZ'!$F$38,1)</f>
        <v/>
      </c>
      <c r="Y6" s="101">
        <f>'[1]MRC MATRIZ'!BF10*1</f>
        <v>0</v>
      </c>
    </row>
    <row r="7" spans="5:25" ht="22.15" customHeight="1" x14ac:dyDescent="0.2">
      <c r="E7" s="570"/>
      <c r="F7" s="571" t="s">
        <v>165</v>
      </c>
      <c r="G7" s="572">
        <f>'[1]MRC MATRIZ'!AU10*1</f>
        <v>14</v>
      </c>
      <c r="K7" s="565"/>
      <c r="L7" s="568" t="s">
        <v>94</v>
      </c>
      <c r="M7" s="103">
        <f t="shared" si="0"/>
        <v>2</v>
      </c>
      <c r="O7" s="568" t="s">
        <v>94</v>
      </c>
      <c r="P7" s="569">
        <f>'[1]MRC MATRIZ'!Z6+'[1]MRC MATRIZ'!Z22+'[1]MRC MATRIZ'!Z38+'[1]MRC MATRIZ'!Z54+'[1]MRC MATRIZ'!Z70+'[1]MRC MATRIZ'!Z86+'[1]MRC MATRIZ'!Z102+'[1]MRC MATRIZ'!Z118+'[1]MRC MATRIZ'!Z134+'[1]MRC MATRIZ'!Z150+'[1]MRC MATRIZ'!Z166+'[1]MRC MATRIZ'!Z182+'[1]MRC MATRIZ'!Z198+'[1]MRC MATRIZ'!Z214+'[1]MRC MATRIZ'!Z230+'[1]MRC MATRIZ'!Z246+'[1]MRC MATRIZ'!Z262+'[1]MRC MATRIZ'!Z278+'[1]MRC MATRIZ'!Z294+'[1]MRC MATRIZ'!Z310+'[1]MRC MATRIZ'!Z326+'[1]MRC MATRIZ'!Z342+'[1]MRC MATRIZ'!Z358+'[1]MRC MATRIZ'!Z374+'[1]MRC MATRIZ'!Z390</f>
        <v>2</v>
      </c>
      <c r="R7" s="559"/>
      <c r="S7" s="90">
        <v>5</v>
      </c>
      <c r="T7" s="247" t="str">
        <f>REPT('[1]MRC MATRIZ'!$F$22,1)</f>
        <v>Gestión de Tesorería</v>
      </c>
      <c r="U7" s="90">
        <f>'[1]MRC MATRIZ'!BE9*1</f>
        <v>680</v>
      </c>
      <c r="V7" s="559"/>
      <c r="W7" s="90">
        <v>5</v>
      </c>
      <c r="X7" s="247" t="str">
        <f>REPT('[1]MRC MATRIZ'!$F$22,1)</f>
        <v>Gestión de Tesorería</v>
      </c>
      <c r="Y7" s="101">
        <f>'[1]MRC MATRIZ'!BF9*1</f>
        <v>0.29059829059829062</v>
      </c>
    </row>
    <row r="8" spans="5:25" ht="22.15" customHeight="1" x14ac:dyDescent="0.2">
      <c r="E8" s="570"/>
      <c r="F8" s="571" t="s">
        <v>166</v>
      </c>
      <c r="G8" s="573">
        <f>'[1]MRC MATRIZ'!AU11*1</f>
        <v>1.0769230769230769</v>
      </c>
      <c r="K8" s="565"/>
      <c r="L8" s="568" t="s">
        <v>96</v>
      </c>
      <c r="M8" s="103">
        <f t="shared" si="0"/>
        <v>2</v>
      </c>
      <c r="O8" s="568" t="s">
        <v>96</v>
      </c>
      <c r="P8" s="569">
        <f>'[1]MRC MATRIZ'!Z8+'[1]MRC MATRIZ'!Z24+'[1]MRC MATRIZ'!Z40+'[1]MRC MATRIZ'!Z56+'[1]MRC MATRIZ'!Z72+'[1]MRC MATRIZ'!Z88+'[1]MRC MATRIZ'!Z104+'[1]MRC MATRIZ'!Z120+'[1]MRC MATRIZ'!Z136+'[1]MRC MATRIZ'!Z152+'[1]MRC MATRIZ'!Z168+'[1]MRC MATRIZ'!Z184+'[1]MRC MATRIZ'!Z200+'[1]MRC MATRIZ'!Z216+'[1]MRC MATRIZ'!Z232+'[1]MRC MATRIZ'!Z248+'[1]MRC MATRIZ'!Z264+'[1]MRC MATRIZ'!Z280+'[1]MRC MATRIZ'!Z296+'[1]MRC MATRIZ'!Z312+'[1]MRC MATRIZ'!Z328+'[1]MRC MATRIZ'!Z344+'[1]MRC MATRIZ'!Z360+'[1]MRC MATRIZ'!Z376+'[1]MRC MATRIZ'!Z392</f>
        <v>2</v>
      </c>
      <c r="R8" s="559"/>
      <c r="S8" s="90">
        <v>6</v>
      </c>
      <c r="T8" s="247" t="str">
        <f>REPT('[1]MRC MATRIZ'!$F$86,1)</f>
        <v/>
      </c>
      <c r="U8" s="90">
        <f>'[1]MRC MATRIZ'!BE13*1</f>
        <v>0</v>
      </c>
      <c r="V8" s="559"/>
      <c r="W8" s="90">
        <v>6</v>
      </c>
      <c r="X8" s="247" t="str">
        <f>REPT('[1]MRC MATRIZ'!$F$86,1)</f>
        <v/>
      </c>
      <c r="Y8" s="101">
        <f>'[1]MRC MATRIZ'!BF13*1</f>
        <v>0</v>
      </c>
    </row>
    <row r="9" spans="5:25" ht="22.15" customHeight="1" x14ac:dyDescent="0.2">
      <c r="E9" s="570" t="s">
        <v>159</v>
      </c>
      <c r="F9" s="571" t="s">
        <v>172</v>
      </c>
      <c r="G9" s="572">
        <f>'[1]MRC MATRIZ'!AU12*1</f>
        <v>2340</v>
      </c>
      <c r="K9" s="565"/>
      <c r="L9" s="568" t="s">
        <v>97</v>
      </c>
      <c r="M9" s="103">
        <f t="shared" si="0"/>
        <v>2</v>
      </c>
      <c r="O9" s="568" t="s">
        <v>97</v>
      </c>
      <c r="P9" s="569">
        <f>'[1]MRC MATRIZ'!Z9+'[1]MRC MATRIZ'!Z25+'[1]MRC MATRIZ'!Z41+'[1]MRC MATRIZ'!Z57+'[1]MRC MATRIZ'!Z73+'[1]MRC MATRIZ'!Z89+'[1]MRC MATRIZ'!Z105+'[1]MRC MATRIZ'!Z121+'[1]MRC MATRIZ'!Z137+'[1]MRC MATRIZ'!Z153+'[1]MRC MATRIZ'!Z169+'[1]MRC MATRIZ'!Z185+'[1]MRC MATRIZ'!Z201+'[1]MRC MATRIZ'!Z217+'[1]MRC MATRIZ'!Z233+'[1]MRC MATRIZ'!Z249+'[1]MRC MATRIZ'!Z265+'[1]MRC MATRIZ'!Z281+'[1]MRC MATRIZ'!Z297+'[1]MRC MATRIZ'!Z313+'[1]MRC MATRIZ'!Z329+'[1]MRC MATRIZ'!Z345+'[1]MRC MATRIZ'!Z361+'[1]MRC MATRIZ'!Z377+'[1]MRC MATRIZ'!Z393</f>
        <v>2</v>
      </c>
      <c r="R9" s="559"/>
      <c r="S9" s="90">
        <v>7</v>
      </c>
      <c r="T9" s="247" t="str">
        <f>REPT('[1]MRC MATRIZ'!$F$54,1)</f>
        <v/>
      </c>
      <c r="U9" s="90">
        <f>'[1]MRC MATRIZ'!BE11*1</f>
        <v>0</v>
      </c>
      <c r="V9" s="559"/>
      <c r="W9" s="90">
        <v>7</v>
      </c>
      <c r="X9" s="247" t="str">
        <f>REPT('[1]MRC MATRIZ'!$F$54,1)</f>
        <v/>
      </c>
      <c r="Y9" s="101">
        <f>'[1]MRC MATRIZ'!BF11*1</f>
        <v>0</v>
      </c>
    </row>
    <row r="10" spans="5:25" ht="22.15" customHeight="1" x14ac:dyDescent="0.2">
      <c r="E10" s="570"/>
      <c r="F10" s="571" t="s">
        <v>171</v>
      </c>
      <c r="G10" s="572">
        <f>'[1]MRC MATRIZ'!AU13*1</f>
        <v>1100</v>
      </c>
      <c r="K10" s="565"/>
      <c r="L10" s="568" t="s">
        <v>98</v>
      </c>
      <c r="M10" s="103">
        <f t="shared" si="0"/>
        <v>1</v>
      </c>
      <c r="O10" s="568" t="s">
        <v>98</v>
      </c>
      <c r="P10" s="569">
        <f>'[1]MRC MATRIZ'!Z10+'[1]MRC MATRIZ'!Z26+'[1]MRC MATRIZ'!Z42+'[1]MRC MATRIZ'!Z58+'[1]MRC MATRIZ'!Z74+'[1]MRC MATRIZ'!Z90+'[1]MRC MATRIZ'!Z106+'[1]MRC MATRIZ'!Z122+'[1]MRC MATRIZ'!Z138+'[1]MRC MATRIZ'!Z154+'[1]MRC MATRIZ'!Z170+'[1]MRC MATRIZ'!Z186+'[1]MRC MATRIZ'!Z202+'[1]MRC MATRIZ'!Z218+'[1]MRC MATRIZ'!Z234+'[1]MRC MATRIZ'!Z250+'[1]MRC MATRIZ'!Z266+'[1]MRC MATRIZ'!Z282+'[1]MRC MATRIZ'!Z298+'[1]MRC MATRIZ'!Z314+'[1]MRC MATRIZ'!Z330+'[1]MRC MATRIZ'!Z346+'[1]MRC MATRIZ'!Z362+'[1]MRC MATRIZ'!Z378+'[1]MRC MATRIZ'!Z394</f>
        <v>1</v>
      </c>
      <c r="R10" s="559"/>
      <c r="S10" s="90">
        <v>8</v>
      </c>
      <c r="T10" s="247" t="str">
        <f>REPT('[1]MRC MATRIZ'!$F$70,1)</f>
        <v/>
      </c>
      <c r="U10" s="90">
        <f>'[1]MRC MATRIZ'!BE12*1</f>
        <v>0</v>
      </c>
      <c r="V10" s="559"/>
      <c r="W10" s="90">
        <v>8</v>
      </c>
      <c r="X10" s="247" t="str">
        <f>REPT('[1]MRC MATRIZ'!$F$70,1)</f>
        <v/>
      </c>
      <c r="Y10" s="101">
        <f>'[1]MRC MATRIZ'!BF12*1</f>
        <v>0</v>
      </c>
    </row>
    <row r="11" spans="5:25" ht="22.15" customHeight="1" x14ac:dyDescent="0.2">
      <c r="E11" s="570"/>
      <c r="F11" s="571" t="s">
        <v>163</v>
      </c>
      <c r="G11" s="573">
        <f>'[1]MRC MATRIZ'!AU14*1</f>
        <v>0.47008547008547008</v>
      </c>
      <c r="K11" s="565"/>
      <c r="L11" s="568" t="s">
        <v>102</v>
      </c>
      <c r="M11" s="103">
        <f t="shared" si="0"/>
        <v>0</v>
      </c>
      <c r="O11" s="568" t="s">
        <v>102</v>
      </c>
      <c r="P11" s="569">
        <f>'[1]MRC MATRIZ'!Z16+'[1]MRC MATRIZ'!Z32+'[1]MRC MATRIZ'!Z48+'[1]MRC MATRIZ'!Z64+'[1]MRC MATRIZ'!Z80+'[1]MRC MATRIZ'!Z96+'[1]MRC MATRIZ'!Z112+'[1]MRC MATRIZ'!Z128+'[1]MRC MATRIZ'!Z144+'[1]MRC MATRIZ'!Z160+'[1]MRC MATRIZ'!Z176+'[1]MRC MATRIZ'!Z192+'[1]MRC MATRIZ'!Z208+'[1]MRC MATRIZ'!Z224+'[1]MRC MATRIZ'!Z240+'[1]MRC MATRIZ'!Z256+'[1]MRC MATRIZ'!Z272+'[1]MRC MATRIZ'!Z288+'[1]MRC MATRIZ'!Z304+'[1]MRC MATRIZ'!Z320+'[1]MRC MATRIZ'!Z336+'[1]MRC MATRIZ'!Z352+'[1]MRC MATRIZ'!Z368+'[1]MRC MATRIZ'!Z384+'[1]MRC MATRIZ'!Z400</f>
        <v>0</v>
      </c>
      <c r="R11" s="559"/>
      <c r="S11" s="548">
        <v>9</v>
      </c>
      <c r="T11" s="553" t="str">
        <f>REPT('[1]MRC MATRIZ'!$F$134,1)</f>
        <v/>
      </c>
      <c r="U11" s="553">
        <f>'[1]MRC MATRIZ'!BE16*1</f>
        <v>0</v>
      </c>
      <c r="W11" s="548">
        <v>9</v>
      </c>
      <c r="X11" s="553" t="str">
        <f>REPT('[1]MRC MATRIZ'!$F$134,1)</f>
        <v/>
      </c>
      <c r="Y11" s="548">
        <f>'[1]MRC MATRIZ'!BF16*1</f>
        <v>0</v>
      </c>
    </row>
    <row r="12" spans="5:25" ht="22.15" customHeight="1" x14ac:dyDescent="0.2">
      <c r="K12" s="565"/>
      <c r="L12" s="568" t="s">
        <v>103</v>
      </c>
      <c r="M12" s="103">
        <f t="shared" si="0"/>
        <v>1</v>
      </c>
      <c r="O12" s="568" t="s">
        <v>103</v>
      </c>
      <c r="P12" s="569">
        <f>'[1]MRC MATRIZ'!Z17+'[1]MRC MATRIZ'!Z33+'[1]MRC MATRIZ'!Z49+'[1]MRC MATRIZ'!Z65+'[1]MRC MATRIZ'!Z81+'[1]MRC MATRIZ'!Z97+'[1]MRC MATRIZ'!Z113+'[1]MRC MATRIZ'!Z129+'[1]MRC MATRIZ'!Z145+'[1]MRC MATRIZ'!Z161+'[1]MRC MATRIZ'!Z177+'[1]MRC MATRIZ'!Z193+'[1]MRC MATRIZ'!Z209+'[1]MRC MATRIZ'!Z225+'[1]MRC MATRIZ'!Z241+'[1]MRC MATRIZ'!Z257+'[1]MRC MATRIZ'!Z273+'[1]MRC MATRIZ'!Z289+'[1]MRC MATRIZ'!Z305+'[1]MRC MATRIZ'!Z321+'[1]MRC MATRIZ'!Z337+'[1]MRC MATRIZ'!Z353+'[1]MRC MATRIZ'!Z369+'[1]MRC MATRIZ'!Z385+'[1]MRC MATRIZ'!Z401</f>
        <v>1</v>
      </c>
      <c r="R12" s="559"/>
      <c r="S12" s="548">
        <v>10</v>
      </c>
      <c r="T12" s="553" t="str">
        <f>REPT('[1]MRC MATRIZ'!$F$150,1)</f>
        <v/>
      </c>
      <c r="U12" s="553">
        <f>'[1]MRC MATRIZ'!BE17*1</f>
        <v>0</v>
      </c>
      <c r="W12" s="548">
        <v>10</v>
      </c>
      <c r="X12" s="553" t="str">
        <f>REPT('[1]MRC MATRIZ'!$F$150,1)</f>
        <v/>
      </c>
      <c r="Y12" s="548">
        <f>'[1]MRC MATRIZ'!BF17*1</f>
        <v>0</v>
      </c>
    </row>
    <row r="13" spans="5:25" ht="22.15" customHeight="1" x14ac:dyDescent="0.2">
      <c r="E13" s="574" t="s">
        <v>168</v>
      </c>
      <c r="F13" s="554" t="s">
        <v>194</v>
      </c>
      <c r="G13" s="559">
        <f>G5*1</f>
        <v>0.86111111111111116</v>
      </c>
      <c r="H13" s="559">
        <f>1-G13</f>
        <v>0.13888888888888884</v>
      </c>
      <c r="I13" s="564">
        <f>G4*1</f>
        <v>155</v>
      </c>
      <c r="K13" s="565"/>
      <c r="L13" s="575" t="s">
        <v>122</v>
      </c>
      <c r="M13" s="103">
        <f t="shared" si="0"/>
        <v>1</v>
      </c>
      <c r="O13" s="575" t="s">
        <v>122</v>
      </c>
      <c r="P13" s="576">
        <f>'[1]MRC MATRIZ'!Z12+'[1]MRC MATRIZ'!Z28+'[1]MRC MATRIZ'!Z44+'[1]MRC MATRIZ'!Z60+'[1]MRC MATRIZ'!Z76+'[1]MRC MATRIZ'!Z92+'[1]MRC MATRIZ'!Z108+'[1]MRC MATRIZ'!Z124+'[1]MRC MATRIZ'!Z140+'[1]MRC MATRIZ'!Z156+'[1]MRC MATRIZ'!Z172+'[1]MRC MATRIZ'!Z188+'[1]MRC MATRIZ'!Z204+'[1]MRC MATRIZ'!Z220+'[1]MRC MATRIZ'!Z236+'[1]MRC MATRIZ'!Z252+'[1]MRC MATRIZ'!Z268+'[1]MRC MATRIZ'!Z284+'[1]MRC MATRIZ'!Z300+'[1]MRC MATRIZ'!Z316+'[1]MRC MATRIZ'!Z332+'[1]MRC MATRIZ'!Z348+'[1]MRC MATRIZ'!Z364+'[1]MRC MATRIZ'!Z380+'[1]MRC MATRIZ'!Z396</f>
        <v>1</v>
      </c>
      <c r="R13" s="559"/>
      <c r="S13" s="548">
        <v>11</v>
      </c>
      <c r="T13" s="553" t="str">
        <f>REPT('[1]MRC MATRIZ'!$F$166,1)</f>
        <v/>
      </c>
      <c r="U13" s="553">
        <f>'[1]MRC MATRIZ'!BE18*1</f>
        <v>0</v>
      </c>
      <c r="W13" s="548">
        <v>11</v>
      </c>
      <c r="X13" s="553" t="str">
        <f>REPT('[1]MRC MATRIZ'!$F$166,1)</f>
        <v/>
      </c>
      <c r="Y13" s="548">
        <f>'[1]MRC MATRIZ'!BF18*1</f>
        <v>0</v>
      </c>
    </row>
    <row r="14" spans="5:25" ht="22.15" customHeight="1" x14ac:dyDescent="0.2">
      <c r="E14" s="577" t="s">
        <v>18</v>
      </c>
      <c r="F14" s="571" t="s">
        <v>167</v>
      </c>
      <c r="G14" s="573">
        <f>G8*1</f>
        <v>1.0769230769230769</v>
      </c>
      <c r="H14" s="573">
        <f>1-G14</f>
        <v>-7.6923076923076872E-2</v>
      </c>
      <c r="I14" s="572">
        <f>G7*1</f>
        <v>14</v>
      </c>
      <c r="K14" s="565"/>
      <c r="L14" s="578" t="s">
        <v>100</v>
      </c>
      <c r="M14" s="103">
        <f t="shared" si="0"/>
        <v>1</v>
      </c>
      <c r="O14" s="578" t="s">
        <v>100</v>
      </c>
      <c r="P14" s="576">
        <f>'[1]MRC MATRIZ'!Z14+'[1]MRC MATRIZ'!Z30+'[1]MRC MATRIZ'!Z46+'[1]MRC MATRIZ'!Z62+'[1]MRC MATRIZ'!Z78+'[1]MRC MATRIZ'!Z94+'[1]MRC MATRIZ'!Z110+'[1]MRC MATRIZ'!Z126+'[1]MRC MATRIZ'!Z142+'[1]MRC MATRIZ'!Z158+'[1]MRC MATRIZ'!Z174+'[1]MRC MATRIZ'!Z190+'[1]MRC MATRIZ'!Z206+'[1]MRC MATRIZ'!Z222+'[1]MRC MATRIZ'!Z238+'[1]MRC MATRIZ'!Z254+'[1]MRC MATRIZ'!Z270+'[1]MRC MATRIZ'!Z286+'[1]MRC MATRIZ'!Z302+'[1]MRC MATRIZ'!Z318+'[1]MRC MATRIZ'!Z334+'[1]MRC MATRIZ'!Z350+'[1]MRC MATRIZ'!Z366+'[1]MRC MATRIZ'!Z382+'[1]MRC MATRIZ'!Z398</f>
        <v>1</v>
      </c>
      <c r="R14" s="559"/>
      <c r="S14" s="548">
        <v>12</v>
      </c>
      <c r="T14" s="553" t="str">
        <f>REPT('[1]MRC MATRIZ'!$F$182,1)</f>
        <v/>
      </c>
      <c r="U14" s="553">
        <f>'[1]MRC MATRIZ'!BE19*1</f>
        <v>0</v>
      </c>
      <c r="W14" s="548">
        <v>12</v>
      </c>
      <c r="X14" s="553" t="str">
        <f>REPT('[1]MRC MATRIZ'!$F$182,1)</f>
        <v/>
      </c>
      <c r="Y14" s="548">
        <f>'[1]MRC MATRIZ'!BF19*1</f>
        <v>0</v>
      </c>
    </row>
    <row r="15" spans="5:25" ht="22.15" customHeight="1" thickBot="1" x14ac:dyDescent="0.25">
      <c r="E15" s="577" t="s">
        <v>169</v>
      </c>
      <c r="F15" s="571" t="s">
        <v>173</v>
      </c>
      <c r="G15" s="573">
        <f>G11*1</f>
        <v>0.47008547008547008</v>
      </c>
      <c r="H15" s="573">
        <f>1-G15</f>
        <v>0.52991452991452992</v>
      </c>
      <c r="I15" s="572">
        <f>G10*1</f>
        <v>1100</v>
      </c>
      <c r="K15" s="565"/>
      <c r="L15" s="579" t="s">
        <v>104</v>
      </c>
      <c r="M15" s="104">
        <f t="shared" si="0"/>
        <v>0</v>
      </c>
      <c r="O15" s="579" t="s">
        <v>104</v>
      </c>
      <c r="P15" s="580">
        <f>'[1]MRC MATRIZ'!Z18+'[1]MRC MATRIZ'!Z34+'[1]MRC MATRIZ'!Z50+'[1]MRC MATRIZ'!Z66+'[1]MRC MATRIZ'!Z82+'[1]MRC MATRIZ'!Z98+'[1]MRC MATRIZ'!Z114+'[1]MRC MATRIZ'!Z130+'[1]MRC MATRIZ'!Z146+'[1]MRC MATRIZ'!Z162+'[1]MRC MATRIZ'!Z178+'[1]MRC MATRIZ'!Z194+'[1]MRC MATRIZ'!Z210+'[1]MRC MATRIZ'!Z226+'[1]MRC MATRIZ'!Z242+'[1]MRC MATRIZ'!Z258+'[1]MRC MATRIZ'!Z274+'[1]MRC MATRIZ'!Z290+'[1]MRC MATRIZ'!Z306+'[1]MRC MATRIZ'!Z322+'[1]MRC MATRIZ'!Z338+'[1]MRC MATRIZ'!Z354+'[1]MRC MATRIZ'!Z370+'[1]MRC MATRIZ'!Z386+'[1]MRC MATRIZ'!Z402</f>
        <v>0</v>
      </c>
      <c r="R15" s="559"/>
      <c r="S15" s="548">
        <v>13</v>
      </c>
      <c r="T15" s="553" t="str">
        <f>REPT('[1]MRC MATRIZ'!$F$198,1)</f>
        <v/>
      </c>
      <c r="U15" s="553">
        <f>'[1]MRC MATRIZ'!BE20*1</f>
        <v>0</v>
      </c>
      <c r="W15" s="548">
        <v>13</v>
      </c>
      <c r="X15" s="553" t="str">
        <f>REPT('[1]MRC MATRIZ'!$F$198,1)</f>
        <v/>
      </c>
      <c r="Y15" s="548">
        <f>'[1]MRC MATRIZ'!BF20*1</f>
        <v>0</v>
      </c>
    </row>
    <row r="16" spans="5:25" ht="22.15" customHeight="1" x14ac:dyDescent="0.2">
      <c r="R16" s="559"/>
      <c r="S16" s="548">
        <v>14</v>
      </c>
      <c r="T16" s="553" t="str">
        <f>REPT('[1]MRC MATRIZ'!$F$214,1)</f>
        <v/>
      </c>
      <c r="U16" s="553">
        <f>'[1]MRC MATRIZ'!BE21*1</f>
        <v>0</v>
      </c>
      <c r="W16" s="548">
        <v>14</v>
      </c>
      <c r="X16" s="553" t="str">
        <f>REPT('[1]MRC MATRIZ'!$F$214,1)</f>
        <v/>
      </c>
      <c r="Y16" s="548">
        <f>'[1]MRC MATRIZ'!BF21*1</f>
        <v>0</v>
      </c>
    </row>
    <row r="17" spans="8:25" ht="22.15" customHeight="1" thickBot="1" x14ac:dyDescent="0.25">
      <c r="R17" s="559"/>
      <c r="S17" s="548">
        <v>15</v>
      </c>
      <c r="T17" s="553" t="str">
        <f>REPT('[1]MRC MATRIZ'!$F$230,1)</f>
        <v/>
      </c>
      <c r="U17" s="553">
        <f>'[1]MRC MATRIZ'!BE22*1</f>
        <v>0</v>
      </c>
      <c r="W17" s="548">
        <v>15</v>
      </c>
      <c r="X17" s="553" t="str">
        <f>REPT('[1]MRC MATRIZ'!$F$230,1)</f>
        <v/>
      </c>
      <c r="Y17" s="548">
        <f>'[1]MRC MATRIZ'!BF22*1</f>
        <v>0</v>
      </c>
    </row>
    <row r="18" spans="8:25" ht="22.15" customHeight="1" thickBot="1" x14ac:dyDescent="0.25">
      <c r="H18" s="548"/>
      <c r="L18" s="556" t="s">
        <v>177</v>
      </c>
      <c r="M18" s="557"/>
      <c r="N18" s="581"/>
      <c r="O18" s="556" t="s">
        <v>174</v>
      </c>
      <c r="P18" s="582" t="s">
        <v>7</v>
      </c>
      <c r="Q18" s="558" t="s">
        <v>18</v>
      </c>
      <c r="R18" s="559"/>
      <c r="S18" s="548">
        <v>16</v>
      </c>
      <c r="T18" s="553" t="str">
        <f>REPT('[1]MRC MATRIZ'!$F$246,1)</f>
        <v/>
      </c>
      <c r="U18" s="553">
        <f>'[1]MRC MATRIZ'!BE23*1</f>
        <v>0</v>
      </c>
      <c r="W18" s="548">
        <v>16</v>
      </c>
      <c r="X18" s="553" t="str">
        <f>REPT('[1]MRC MATRIZ'!$F$246,1)</f>
        <v/>
      </c>
      <c r="Y18" s="548">
        <f>'[1]MRC MATRIZ'!BF23*1</f>
        <v>0</v>
      </c>
    </row>
    <row r="19" spans="8:25" ht="22.15" customHeight="1" x14ac:dyDescent="0.2">
      <c r="K19" s="551">
        <f t="shared" ref="K19:K44" si="1">$G$2*Q19</f>
        <v>1</v>
      </c>
      <c r="L19" s="566" t="s">
        <v>65</v>
      </c>
      <c r="M19" s="105">
        <f t="shared" ref="M19:M44" si="2">(P19*Q19)*1/K19</f>
        <v>2</v>
      </c>
      <c r="N19" s="581"/>
      <c r="O19" s="566" t="s">
        <v>160</v>
      </c>
      <c r="P19" s="583">
        <f>'[1]MRC MATRIZ'!AF6+'[1]MRC MATRIZ'!AF22+'[1]MRC MATRIZ'!AF38+'[1]MRC MATRIZ'!AF54+'[1]MRC MATRIZ'!AF70+'[1]MRC MATRIZ'!AF86+'[1]MRC MATRIZ'!AF102+'[1]MRC MATRIZ'!AF118+'[1]MRC MATRIZ'!AF134+'[1]MRC MATRIZ'!AF150+'[1]MRC MATRIZ'!AF166+'[1]MRC MATRIZ'!AF182+'[1]MRC MATRIZ'!AF198+'[1]MRC MATRIZ'!AF214+'[1]MRC MATRIZ'!AF230+'[1]MRC MATRIZ'!AF246+'[1]MRC MATRIZ'!AF262+'[1]MRC MATRIZ'!AF278+'[1]MRC MATRIZ'!AF294+'[1]MRC MATRIZ'!AF310+'[1]MRC MATRIZ'!AF326+'[1]MRC MATRIZ'!AF342+'[1]MRC MATRIZ'!AF358+'[1]MRC MATRIZ'!AF374+'[1]MRC MATRIZ'!AF390</f>
        <v>2</v>
      </c>
      <c r="Q19" s="584">
        <f>'[1]MRC MATRIZ'!AE6*1</f>
        <v>1</v>
      </c>
      <c r="R19" s="559"/>
      <c r="S19" s="548">
        <v>17</v>
      </c>
      <c r="T19" s="553" t="str">
        <f>REPT('[1]MRC MATRIZ'!$F$262,1)</f>
        <v/>
      </c>
      <c r="U19" s="553">
        <f>'[1]MRC MATRIZ'!BE24*1</f>
        <v>0</v>
      </c>
      <c r="W19" s="548">
        <v>17</v>
      </c>
      <c r="X19" s="553" t="str">
        <f>REPT('[1]MRC MATRIZ'!$F$262,1)</f>
        <v/>
      </c>
      <c r="Y19" s="548">
        <f>'[1]MRC MATRIZ'!BF24*1</f>
        <v>0</v>
      </c>
    </row>
    <row r="20" spans="8:25" ht="22.15" customHeight="1" x14ac:dyDescent="0.2">
      <c r="K20" s="551">
        <f t="shared" si="1"/>
        <v>2</v>
      </c>
      <c r="L20" s="568" t="s">
        <v>66</v>
      </c>
      <c r="M20" s="105">
        <f t="shared" si="2"/>
        <v>1</v>
      </c>
      <c r="N20" s="581"/>
      <c r="O20" s="568" t="s">
        <v>66</v>
      </c>
      <c r="P20" s="585">
        <f>'[1]MRC MATRIZ'!AF7+'[1]MRC MATRIZ'!AF23+'[1]MRC MATRIZ'!AF39+'[1]MRC MATRIZ'!AF55+'[1]MRC MATRIZ'!AF71+'[1]MRC MATRIZ'!AF87+'[1]MRC MATRIZ'!AF103+'[1]MRC MATRIZ'!AF119+'[1]MRC MATRIZ'!AF135+'[1]MRC MATRIZ'!AF151+'[1]MRC MATRIZ'!AF167+'[1]MRC MATRIZ'!AF183+'[1]MRC MATRIZ'!AF199+'[1]MRC MATRIZ'!AF215+'[1]MRC MATRIZ'!AF231+'[1]MRC MATRIZ'!AF247+'[1]MRC MATRIZ'!AF263+'[1]MRC MATRIZ'!AF279+'[1]MRC MATRIZ'!AF295+'[1]MRC MATRIZ'!AF311+'[1]MRC MATRIZ'!AF327+'[1]MRC MATRIZ'!AF343+'[1]MRC MATRIZ'!AF359+'[1]MRC MATRIZ'!AF375+'[1]MRC MATRIZ'!AF391</f>
        <v>1</v>
      </c>
      <c r="Q20" s="586">
        <f>'[1]MRC MATRIZ'!AE7*1</f>
        <v>2</v>
      </c>
      <c r="R20" s="559"/>
      <c r="S20" s="548">
        <v>18</v>
      </c>
      <c r="T20" s="553" t="str">
        <f>REPT('[1]MRC MATRIZ'!$F$278,1)</f>
        <v/>
      </c>
      <c r="U20" s="553">
        <f>'[1]MRC MATRIZ'!BE25*1</f>
        <v>0</v>
      </c>
      <c r="W20" s="548">
        <v>18</v>
      </c>
      <c r="X20" s="553" t="str">
        <f>REPT('[1]MRC MATRIZ'!$F$278,1)</f>
        <v/>
      </c>
      <c r="Y20" s="548">
        <f>'[1]MRC MATRIZ'!BF25*1</f>
        <v>0</v>
      </c>
    </row>
    <row r="21" spans="8:25" ht="22.15" customHeight="1" x14ac:dyDescent="0.2">
      <c r="K21" s="551">
        <f t="shared" si="1"/>
        <v>3</v>
      </c>
      <c r="L21" s="568" t="s">
        <v>67</v>
      </c>
      <c r="M21" s="105">
        <f t="shared" si="2"/>
        <v>2</v>
      </c>
      <c r="N21" s="581"/>
      <c r="O21" s="568" t="s">
        <v>67</v>
      </c>
      <c r="P21" s="585">
        <f>'[1]MRC MATRIZ'!AF8+'[1]MRC MATRIZ'!AF24+'[1]MRC MATRIZ'!AF40+'[1]MRC MATRIZ'!AF56+'[1]MRC MATRIZ'!AF72+'[1]MRC MATRIZ'!AF88+'[1]MRC MATRIZ'!AF104+'[1]MRC MATRIZ'!AF120+'[1]MRC MATRIZ'!AF136+'[1]MRC MATRIZ'!AF152+'[1]MRC MATRIZ'!AF168+'[1]MRC MATRIZ'!AF184+'[1]MRC MATRIZ'!AF200+'[1]MRC MATRIZ'!AF216+'[1]MRC MATRIZ'!AF232+'[1]MRC MATRIZ'!AF248+'[1]MRC MATRIZ'!AF264+'[1]MRC MATRIZ'!AF280+'[1]MRC MATRIZ'!AF296+'[1]MRC MATRIZ'!AF312+'[1]MRC MATRIZ'!AF328+'[1]MRC MATRIZ'!AF344+'[1]MRC MATRIZ'!AF360+'[1]MRC MATRIZ'!AF376+'[1]MRC MATRIZ'!AF392</f>
        <v>2</v>
      </c>
      <c r="Q21" s="586">
        <f>'[1]MRC MATRIZ'!AE8*1</f>
        <v>3</v>
      </c>
      <c r="R21" s="559"/>
      <c r="S21" s="548">
        <v>19</v>
      </c>
      <c r="T21" s="553" t="str">
        <f>REPT('[1]MRC MATRIZ'!$F$294,1)</f>
        <v/>
      </c>
      <c r="U21" s="553">
        <f>'[1]MRC MATRIZ'!BE26*1</f>
        <v>0</v>
      </c>
      <c r="W21" s="548">
        <v>19</v>
      </c>
      <c r="X21" s="553" t="str">
        <f>REPT('[1]MRC MATRIZ'!$F$294,1)</f>
        <v/>
      </c>
      <c r="Y21" s="548">
        <f>'[1]MRC MATRIZ'!BF26*1</f>
        <v>0</v>
      </c>
    </row>
    <row r="22" spans="8:25" ht="22.15" customHeight="1" x14ac:dyDescent="0.2">
      <c r="K22" s="551">
        <f t="shared" si="1"/>
        <v>4</v>
      </c>
      <c r="L22" s="568" t="s">
        <v>68</v>
      </c>
      <c r="M22" s="105">
        <f t="shared" si="2"/>
        <v>2</v>
      </c>
      <c r="N22" s="581"/>
      <c r="O22" s="568" t="s">
        <v>68</v>
      </c>
      <c r="P22" s="585">
        <f>'[1]MRC MATRIZ'!AF9+'[1]MRC MATRIZ'!AF25+'[1]MRC MATRIZ'!AF41+'[1]MRC MATRIZ'!AF57+'[1]MRC MATRIZ'!AF73+'[1]MRC MATRIZ'!AF89+'[1]MRC MATRIZ'!AF105+'[1]MRC MATRIZ'!AF121+'[1]MRC MATRIZ'!AF137+'[1]MRC MATRIZ'!AF153+'[1]MRC MATRIZ'!AF169+'[1]MRC MATRIZ'!AF185+'[1]MRC MATRIZ'!AF201+'[1]MRC MATRIZ'!AF217+'[1]MRC MATRIZ'!AF233+'[1]MRC MATRIZ'!AF249+'[1]MRC MATRIZ'!AF265+'[1]MRC MATRIZ'!AF281+'[1]MRC MATRIZ'!AF297+'[1]MRC MATRIZ'!AF313+'[1]MRC MATRIZ'!AF329+'[1]MRC MATRIZ'!AF345+'[1]MRC MATRIZ'!AF361+'[1]MRC MATRIZ'!AF377+'[1]MRC MATRIZ'!AF393</f>
        <v>2</v>
      </c>
      <c r="Q22" s="586">
        <f>'[1]MRC MATRIZ'!AE9*1</f>
        <v>4</v>
      </c>
      <c r="R22" s="559"/>
      <c r="S22" s="548">
        <v>20</v>
      </c>
      <c r="T22" s="553" t="str">
        <f>REPT('[1]MRC MATRIZ'!$F$310,1)</f>
        <v/>
      </c>
      <c r="U22" s="553">
        <f>'[1]MRC MATRIZ'!BE27*1</f>
        <v>0</v>
      </c>
      <c r="W22" s="548">
        <v>20</v>
      </c>
      <c r="X22" s="553" t="str">
        <f>REPT('[1]MRC MATRIZ'!$F$310,1)</f>
        <v/>
      </c>
      <c r="Y22" s="548">
        <f>'[1]MRC MATRIZ'!BF27*1</f>
        <v>0</v>
      </c>
    </row>
    <row r="23" spans="8:25" ht="22.15" customHeight="1" x14ac:dyDescent="0.2">
      <c r="K23" s="551">
        <f t="shared" si="1"/>
        <v>5</v>
      </c>
      <c r="L23" s="568" t="s">
        <v>69</v>
      </c>
      <c r="M23" s="105">
        <f t="shared" si="2"/>
        <v>2</v>
      </c>
      <c r="N23" s="581"/>
      <c r="O23" s="568" t="s">
        <v>69</v>
      </c>
      <c r="P23" s="585">
        <f>'[1]MRC MATRIZ'!AF10+'[1]MRC MATRIZ'!AF26+'[1]MRC MATRIZ'!AF42+'[1]MRC MATRIZ'!AF58+'[1]MRC MATRIZ'!AF74+'[1]MRC MATRIZ'!AF90+'[1]MRC MATRIZ'!AF106+'[1]MRC MATRIZ'!AF122+'[1]MRC MATRIZ'!AF138+'[1]MRC MATRIZ'!AF154+'[1]MRC MATRIZ'!AF170+'[1]MRC MATRIZ'!AF186+'[1]MRC MATRIZ'!AF202+'[1]MRC MATRIZ'!AF218+'[1]MRC MATRIZ'!AF234+'[1]MRC MATRIZ'!AF250+'[1]MRC MATRIZ'!AF266+'[1]MRC MATRIZ'!AF282+'[1]MRC MATRIZ'!AF298+'[1]MRC MATRIZ'!AF314+'[1]MRC MATRIZ'!AF330+'[1]MRC MATRIZ'!AF346+'[1]MRC MATRIZ'!AF362+'[1]MRC MATRIZ'!AF378+'[1]MRC MATRIZ'!AF394</f>
        <v>2</v>
      </c>
      <c r="Q23" s="586">
        <f>'[1]MRC MATRIZ'!AE10*1</f>
        <v>5</v>
      </c>
      <c r="R23" s="559"/>
      <c r="S23" s="548">
        <v>21</v>
      </c>
      <c r="T23" s="553" t="str">
        <f>REPT('[1]MRC MATRIZ'!$F$326,1)</f>
        <v/>
      </c>
      <c r="U23" s="553">
        <f>'[1]MRC MATRIZ'!BE28*1</f>
        <v>0</v>
      </c>
      <c r="W23" s="548">
        <v>21</v>
      </c>
      <c r="X23" s="553" t="str">
        <f>REPT('[1]MRC MATRIZ'!$F$326,1)</f>
        <v/>
      </c>
      <c r="Y23" s="548">
        <f>'[1]MRC MATRIZ'!BF28*1</f>
        <v>0</v>
      </c>
    </row>
    <row r="24" spans="8:25" ht="22.15" customHeight="1" x14ac:dyDescent="0.2">
      <c r="K24" s="551">
        <f t="shared" si="1"/>
        <v>6</v>
      </c>
      <c r="L24" s="568" t="s">
        <v>70</v>
      </c>
      <c r="M24" s="105">
        <f t="shared" si="2"/>
        <v>0</v>
      </c>
      <c r="N24" s="581"/>
      <c r="O24" s="568" t="s">
        <v>70</v>
      </c>
      <c r="P24" s="585">
        <f>'[1]MRC MATRIZ'!AF11+'[1]MRC MATRIZ'!AF27+'[1]MRC MATRIZ'!AF43+'[1]MRC MATRIZ'!AF59+'[1]MRC MATRIZ'!AF75+'[1]MRC MATRIZ'!AF91+'[1]MRC MATRIZ'!AF107+'[1]MRC MATRIZ'!AF123+'[1]MRC MATRIZ'!AF139+'[1]MRC MATRIZ'!AF155+'[1]MRC MATRIZ'!AF171+'[1]MRC MATRIZ'!AF187+'[1]MRC MATRIZ'!AF203+'[1]MRC MATRIZ'!AF219+'[1]MRC MATRIZ'!AF235+'[1]MRC MATRIZ'!AF251+'[1]MRC MATRIZ'!AF267+'[1]MRC MATRIZ'!AF283+'[1]MRC MATRIZ'!AF299+'[1]MRC MATRIZ'!AF315+'[1]MRC MATRIZ'!AF331+'[1]MRC MATRIZ'!AF347+'[1]MRC MATRIZ'!AF363+'[1]MRC MATRIZ'!AF379+'[1]MRC MATRIZ'!AF395</f>
        <v>0</v>
      </c>
      <c r="Q24" s="586">
        <f>'[1]MRC MATRIZ'!AE11*1</f>
        <v>6</v>
      </c>
      <c r="R24" s="559"/>
      <c r="S24" s="548">
        <v>22</v>
      </c>
      <c r="T24" s="553" t="str">
        <f>REPT('[1]MRC MATRIZ'!$F$342,1)</f>
        <v/>
      </c>
      <c r="U24" s="553">
        <f>'[1]MRC MATRIZ'!BE29*1</f>
        <v>0</v>
      </c>
      <c r="W24" s="548">
        <v>22</v>
      </c>
      <c r="X24" s="553" t="str">
        <f>REPT('[1]MRC MATRIZ'!$F$342,1)</f>
        <v/>
      </c>
      <c r="Y24" s="548">
        <f>'[1]MRC MATRIZ'!BF29*1</f>
        <v>0</v>
      </c>
    </row>
    <row r="25" spans="8:25" ht="22.15" customHeight="1" x14ac:dyDescent="0.2">
      <c r="K25" s="551">
        <f t="shared" si="1"/>
        <v>7</v>
      </c>
      <c r="L25" s="587" t="s">
        <v>71</v>
      </c>
      <c r="M25" s="105">
        <f t="shared" si="2"/>
        <v>0</v>
      </c>
      <c r="N25" s="581"/>
      <c r="O25" s="587" t="s">
        <v>71</v>
      </c>
      <c r="P25" s="585">
        <f>'[1]MRC MATRIZ'!AF12+'[1]MRC MATRIZ'!AF28+'[1]MRC MATRIZ'!AF44+'[1]MRC MATRIZ'!AF60+'[1]MRC MATRIZ'!AF76+'[1]MRC MATRIZ'!AF92+'[1]MRC MATRIZ'!AF108+'[1]MRC MATRIZ'!AF124+'[1]MRC MATRIZ'!AF140+'[1]MRC MATRIZ'!AF156+'[1]MRC MATRIZ'!AF172+'[1]MRC MATRIZ'!AF188+'[1]MRC MATRIZ'!AF204+'[1]MRC MATRIZ'!AF220+'[1]MRC MATRIZ'!AF236+'[1]MRC MATRIZ'!AF252+'[1]MRC MATRIZ'!AF268+'[1]MRC MATRIZ'!AF284+'[1]MRC MATRIZ'!AF300+'[1]MRC MATRIZ'!AF316+'[1]MRC MATRIZ'!AF332+'[1]MRC MATRIZ'!AF348+'[1]MRC MATRIZ'!AF364+'[1]MRC MATRIZ'!AF380+'[1]MRC MATRIZ'!AF396</f>
        <v>0</v>
      </c>
      <c r="Q25" s="586">
        <f>'[1]MRC MATRIZ'!AE12*1</f>
        <v>7</v>
      </c>
      <c r="R25" s="559"/>
      <c r="S25" s="548">
        <v>23</v>
      </c>
      <c r="T25" s="553" t="str">
        <f>REPT('[1]MRC MATRIZ'!$F$358,1)</f>
        <v/>
      </c>
      <c r="U25" s="553">
        <f>'[1]MRC MATRIZ'!BE30*1</f>
        <v>0</v>
      </c>
      <c r="W25" s="548">
        <v>23</v>
      </c>
      <c r="X25" s="553" t="str">
        <f>REPT('[1]MRC MATRIZ'!$F$358,1)</f>
        <v/>
      </c>
      <c r="Y25" s="548">
        <f>'[1]MRC MATRIZ'!BF30*1</f>
        <v>0</v>
      </c>
    </row>
    <row r="26" spans="8:25" ht="22.15" customHeight="1" x14ac:dyDescent="0.2">
      <c r="K26" s="551">
        <f t="shared" si="1"/>
        <v>7</v>
      </c>
      <c r="L26" s="568" t="s">
        <v>72</v>
      </c>
      <c r="M26" s="105">
        <f t="shared" si="2"/>
        <v>1</v>
      </c>
      <c r="N26" s="581"/>
      <c r="O26" s="568" t="s">
        <v>72</v>
      </c>
      <c r="P26" s="585">
        <f>'[1]MRC MATRIZ'!AF13+'[1]MRC MATRIZ'!AF29+'[1]MRC MATRIZ'!AF45+'[1]MRC MATRIZ'!AF61+'[1]MRC MATRIZ'!AF77+'[1]MRC MATRIZ'!AF93+'[1]MRC MATRIZ'!AF109+'[1]MRC MATRIZ'!AF125+'[1]MRC MATRIZ'!AF141+'[1]MRC MATRIZ'!AF157+'[1]MRC MATRIZ'!AF173+'[1]MRC MATRIZ'!AF189+'[1]MRC MATRIZ'!AF205+'[1]MRC MATRIZ'!AF221+'[1]MRC MATRIZ'!AF237+'[1]MRC MATRIZ'!AF253+'[1]MRC MATRIZ'!AF269+'[1]MRC MATRIZ'!AF285+'[1]MRC MATRIZ'!AF301+'[1]MRC MATRIZ'!AF317+'[1]MRC MATRIZ'!AF333+'[1]MRC MATRIZ'!AF349+'[1]MRC MATRIZ'!AF365+'[1]MRC MATRIZ'!AF381+'[1]MRC MATRIZ'!AF397</f>
        <v>1</v>
      </c>
      <c r="Q26" s="586">
        <f>'[1]MRC MATRIZ'!AE13*1</f>
        <v>7</v>
      </c>
      <c r="R26" s="559"/>
      <c r="S26" s="548">
        <v>24</v>
      </c>
      <c r="T26" s="553" t="str">
        <f>REPT('[1]MRC MATRIZ'!$F$374,1)</f>
        <v/>
      </c>
      <c r="U26" s="553">
        <f>'[1]MRC MATRIZ'!BE31*1</f>
        <v>0</v>
      </c>
      <c r="W26" s="548">
        <v>24</v>
      </c>
      <c r="X26" s="553" t="str">
        <f>REPT('[1]MRC MATRIZ'!$F$374,1)</f>
        <v/>
      </c>
      <c r="Y26" s="548">
        <f>'[1]MRC MATRIZ'!BF31*1</f>
        <v>0</v>
      </c>
    </row>
    <row r="27" spans="8:25" ht="22.15" customHeight="1" x14ac:dyDescent="0.2">
      <c r="K27" s="551">
        <f t="shared" si="1"/>
        <v>8</v>
      </c>
      <c r="L27" s="568" t="s">
        <v>73</v>
      </c>
      <c r="M27" s="105">
        <f t="shared" si="2"/>
        <v>1</v>
      </c>
      <c r="N27" s="581"/>
      <c r="O27" s="568" t="s">
        <v>73</v>
      </c>
      <c r="P27" s="585">
        <f>'[1]MRC MATRIZ'!AF14+'[1]MRC MATRIZ'!AF30+'[1]MRC MATRIZ'!AF46+'[1]MRC MATRIZ'!AF62+'[1]MRC MATRIZ'!AF78+'[1]MRC MATRIZ'!AF94+'[1]MRC MATRIZ'!AF110+'[1]MRC MATRIZ'!AF126+'[1]MRC MATRIZ'!AF142+'[1]MRC MATRIZ'!AF158+'[1]MRC MATRIZ'!AF174+'[1]MRC MATRIZ'!AF190+'[1]MRC MATRIZ'!AF206+'[1]MRC MATRIZ'!AF222+'[1]MRC MATRIZ'!AF238+'[1]MRC MATRIZ'!AF254+'[1]MRC MATRIZ'!AF270+'[1]MRC MATRIZ'!AF286+'[1]MRC MATRIZ'!AF302+'[1]MRC MATRIZ'!AF318+'[1]MRC MATRIZ'!AF334+'[1]MRC MATRIZ'!AF350+'[1]MRC MATRIZ'!AF366+'[1]MRC MATRIZ'!AF382+'[1]MRC MATRIZ'!AF398</f>
        <v>1</v>
      </c>
      <c r="Q27" s="586">
        <f>'[1]MRC MATRIZ'!AE14*1</f>
        <v>8</v>
      </c>
      <c r="S27" s="548">
        <v>25</v>
      </c>
      <c r="T27" s="553" t="str">
        <f>REPT('[1]MRC MATRIZ'!$F$390,1)</f>
        <v/>
      </c>
      <c r="U27" s="553">
        <f>'[1]MRC MATRIZ'!BE32*1</f>
        <v>0</v>
      </c>
      <c r="W27" s="548">
        <v>25</v>
      </c>
      <c r="X27" s="553" t="str">
        <f>REPT('[1]MRC MATRIZ'!$F$390,1)</f>
        <v/>
      </c>
      <c r="Y27" s="548">
        <f>'[1]MRC MATRIZ'!BF32*1</f>
        <v>0</v>
      </c>
    </row>
    <row r="28" spans="8:25" ht="22.15" customHeight="1" x14ac:dyDescent="0.2">
      <c r="K28" s="551">
        <f t="shared" si="1"/>
        <v>8</v>
      </c>
      <c r="L28" s="568" t="s">
        <v>74</v>
      </c>
      <c r="M28" s="105">
        <f t="shared" si="2"/>
        <v>2</v>
      </c>
      <c r="N28" s="581"/>
      <c r="O28" s="568" t="s">
        <v>74</v>
      </c>
      <c r="P28" s="585">
        <f>'[1]MRC MATRIZ'!AF15+'[1]MRC MATRIZ'!AF31+'[1]MRC MATRIZ'!AF47+'[1]MRC MATRIZ'!AF63+'[1]MRC MATRIZ'!AF79+'[1]MRC MATRIZ'!AF95+'[1]MRC MATRIZ'!AF111+'[1]MRC MATRIZ'!AF127+'[1]MRC MATRIZ'!AF143+'[1]MRC MATRIZ'!AF159+'[1]MRC MATRIZ'!AF175+'[1]MRC MATRIZ'!AF191+'[1]MRC MATRIZ'!AF207+'[1]MRC MATRIZ'!AF223+'[1]MRC MATRIZ'!AF239+'[1]MRC MATRIZ'!AF255+'[1]MRC MATRIZ'!AF271+'[1]MRC MATRIZ'!AF287+'[1]MRC MATRIZ'!AF303+'[1]MRC MATRIZ'!AF319+'[1]MRC MATRIZ'!AF335+'[1]MRC MATRIZ'!AF351+'[1]MRC MATRIZ'!AF367+'[1]MRC MATRIZ'!AF383+'[1]MRC MATRIZ'!AF399</f>
        <v>2</v>
      </c>
      <c r="Q28" s="586">
        <f>'[1]MRC MATRIZ'!AE15*1</f>
        <v>8</v>
      </c>
    </row>
    <row r="29" spans="8:25" ht="22.15" customHeight="1" x14ac:dyDescent="0.2">
      <c r="K29" s="551">
        <f t="shared" si="1"/>
        <v>8</v>
      </c>
      <c r="L29" s="578" t="s">
        <v>76</v>
      </c>
      <c r="M29" s="105">
        <f t="shared" si="2"/>
        <v>2</v>
      </c>
      <c r="N29" s="581"/>
      <c r="O29" s="578" t="s">
        <v>76</v>
      </c>
      <c r="P29" s="588">
        <f>'[1]MRC MATRIZ'!AF17+'[1]MRC MATRIZ'!AF33+'[1]MRC MATRIZ'!AF49+'[1]MRC MATRIZ'!AF65+'[1]MRC MATRIZ'!AF81+'[1]MRC MATRIZ'!AF97+'[1]MRC MATRIZ'!AF113+'[1]MRC MATRIZ'!AF129+'[1]MRC MATRIZ'!AF145+'[1]MRC MATRIZ'!AF161+'[1]MRC MATRIZ'!AF177+'[1]MRC MATRIZ'!AF193+'[1]MRC MATRIZ'!AF209+'[1]MRC MATRIZ'!AF225+'[1]MRC MATRIZ'!AF241+'[1]MRC MATRIZ'!AF257+'[1]MRC MATRIZ'!AF273+'[1]MRC MATRIZ'!AF289+'[1]MRC MATRIZ'!AF305+'[1]MRC MATRIZ'!AF321+'[1]MRC MATRIZ'!AF337+'[1]MRC MATRIZ'!AF353+'[1]MRC MATRIZ'!AF369+'[1]MRC MATRIZ'!AF385+'[1]MRC MATRIZ'!AF401</f>
        <v>2</v>
      </c>
      <c r="Q29" s="589">
        <f>'[1]MRC MATRIZ'!AE17*1</f>
        <v>8</v>
      </c>
    </row>
    <row r="30" spans="8:25" ht="22.15" customHeight="1" x14ac:dyDescent="0.2">
      <c r="K30" s="551">
        <f t="shared" si="1"/>
        <v>5</v>
      </c>
      <c r="L30" s="578" t="s">
        <v>77</v>
      </c>
      <c r="M30" s="105">
        <f t="shared" si="2"/>
        <v>1</v>
      </c>
      <c r="N30" s="581"/>
      <c r="O30" s="578" t="s">
        <v>77</v>
      </c>
      <c r="P30" s="588">
        <f>'[1]MRC MATRIZ'!AF18+'[1]MRC MATRIZ'!AF34+'[1]MRC MATRIZ'!AF50+'[1]MRC MATRIZ'!AF66+'[1]MRC MATRIZ'!AF82+'[1]MRC MATRIZ'!AF98+'[1]MRC MATRIZ'!AF114+'[1]MRC MATRIZ'!AF130+'[1]MRC MATRIZ'!AF146+'[1]MRC MATRIZ'!AF162+'[1]MRC MATRIZ'!AF178+'[1]MRC MATRIZ'!AF194+'[1]MRC MATRIZ'!AF210+'[1]MRC MATRIZ'!AF226+'[1]MRC MATRIZ'!AF242+'[1]MRC MATRIZ'!AF258+'[1]MRC MATRIZ'!AF274+'[1]MRC MATRIZ'!AF290+'[1]MRC MATRIZ'!AF306+'[1]MRC MATRIZ'!AF322+'[1]MRC MATRIZ'!AF338+'[1]MRC MATRIZ'!AF354+'[1]MRC MATRIZ'!AF370+'[1]MRC MATRIZ'!AF386+'[1]MRC MATRIZ'!AF402</f>
        <v>1</v>
      </c>
      <c r="Q30" s="589">
        <f>'[1]MRC MATRIZ'!AE18*1</f>
        <v>5</v>
      </c>
    </row>
    <row r="31" spans="8:25" ht="22.15" customHeight="1" x14ac:dyDescent="0.2">
      <c r="K31" s="551">
        <f t="shared" si="1"/>
        <v>9</v>
      </c>
      <c r="L31" s="568" t="s">
        <v>79</v>
      </c>
      <c r="M31" s="105">
        <f t="shared" si="2"/>
        <v>0</v>
      </c>
      <c r="N31" s="581"/>
      <c r="O31" s="568" t="s">
        <v>79</v>
      </c>
      <c r="P31" s="585">
        <f>'[1]MRC MATRIZ'!AI7+'[1]MRC MATRIZ'!AI23+'[1]MRC MATRIZ'!AI39+'[1]MRC MATRIZ'!AI55+'[1]MRC MATRIZ'!AI71+'[1]MRC MATRIZ'!AI87+'[1]MRC MATRIZ'!AI103+'[1]MRC MATRIZ'!AI119+'[1]MRC MATRIZ'!AI135+'[1]MRC MATRIZ'!AI151+'[1]MRC MATRIZ'!AI167+'[1]MRC MATRIZ'!AI183+'[1]MRC MATRIZ'!AI199+'[1]MRC MATRIZ'!AI215+'[1]MRC MATRIZ'!AI231+'[1]MRC MATRIZ'!AI247+'[1]MRC MATRIZ'!AI263+'[1]MRC MATRIZ'!AI279+'[1]MRC MATRIZ'!AI295+'[1]MRC MATRIZ'!AI311+'[1]MRC MATRIZ'!AI327+'[1]MRC MATRIZ'!AI343+'[1]MRC MATRIZ'!AI359+'[1]MRC MATRIZ'!AI375+'[1]MRC MATRIZ'!AI391</f>
        <v>0</v>
      </c>
      <c r="Q31" s="586">
        <f>'[1]MRC MATRIZ'!AH7*1</f>
        <v>9</v>
      </c>
    </row>
    <row r="32" spans="8:25" ht="22.15" customHeight="1" x14ac:dyDescent="0.2">
      <c r="K32" s="551">
        <f t="shared" si="1"/>
        <v>7</v>
      </c>
      <c r="L32" s="568" t="s">
        <v>87</v>
      </c>
      <c r="M32" s="105">
        <f t="shared" si="2"/>
        <v>2</v>
      </c>
      <c r="N32" s="581"/>
      <c r="O32" s="568" t="s">
        <v>87</v>
      </c>
      <c r="P32" s="585">
        <f>'[1]MRC MATRIZ'!AI13+'[1]MRC MATRIZ'!AI29+'[1]MRC MATRIZ'!AI45+'[1]MRC MATRIZ'!AI61+'[1]MRC MATRIZ'!AI77+'[1]MRC MATRIZ'!AI93+'[1]MRC MATRIZ'!AI109+'[1]MRC MATRIZ'!AI125+'[1]MRC MATRIZ'!AI141+'[1]MRC MATRIZ'!AI157+'[1]MRC MATRIZ'!AI173+'[1]MRC MATRIZ'!AI189+'[1]MRC MATRIZ'!AI205+'[1]MRC MATRIZ'!AI221+'[1]MRC MATRIZ'!AI237+'[1]MRC MATRIZ'!AI253+'[1]MRC MATRIZ'!AI269+'[1]MRC MATRIZ'!AI285+'[1]MRC MATRIZ'!AI301+'[1]MRC MATRIZ'!AI317+'[1]MRC MATRIZ'!AI333+'[1]MRC MATRIZ'!AI349+'[1]MRC MATRIZ'!AI365+'[1]MRC MATRIZ'!AI381+'[1]MRC MATRIZ'!AI397</f>
        <v>2</v>
      </c>
      <c r="Q32" s="586">
        <f>'[1]MRC MATRIZ'!AH13*1</f>
        <v>7</v>
      </c>
    </row>
    <row r="33" spans="8:25" ht="22.15" customHeight="1" x14ac:dyDescent="0.2">
      <c r="K33" s="551">
        <f t="shared" si="1"/>
        <v>5</v>
      </c>
      <c r="L33" s="578" t="s">
        <v>88</v>
      </c>
      <c r="M33" s="105">
        <f t="shared" si="2"/>
        <v>2</v>
      </c>
      <c r="N33" s="581"/>
      <c r="O33" s="578" t="s">
        <v>88</v>
      </c>
      <c r="P33" s="588">
        <f>'[1]MRC MATRIZ'!AI14+'[1]MRC MATRIZ'!AI30+'[1]MRC MATRIZ'!AI46+'[1]MRC MATRIZ'!AI62+'[1]MRC MATRIZ'!AI78+'[1]MRC MATRIZ'!AI94+'[1]MRC MATRIZ'!AI110+'[1]MRC MATRIZ'!AI126+'[1]MRC MATRIZ'!AI142+'[1]MRC MATRIZ'!AI158+'[1]MRC MATRIZ'!AI174+'[1]MRC MATRIZ'!AI190+'[1]MRC MATRIZ'!AI206+'[1]MRC MATRIZ'!AI222+'[1]MRC MATRIZ'!AI238+'[1]MRC MATRIZ'!AI254+'[1]MRC MATRIZ'!AI270+'[1]MRC MATRIZ'!AI286+'[1]MRC MATRIZ'!AI302+'[1]MRC MATRIZ'!AI318+'[1]MRC MATRIZ'!AI334+'[1]MRC MATRIZ'!AI350+'[1]MRC MATRIZ'!AI366+'[1]MRC MATRIZ'!AI382+'[1]MRC MATRIZ'!AI398</f>
        <v>2</v>
      </c>
      <c r="Q33" s="589">
        <f>'[1]MRC MATRIZ'!AH14*1</f>
        <v>5</v>
      </c>
    </row>
    <row r="34" spans="8:25" ht="22.15" customHeight="1" x14ac:dyDescent="0.2">
      <c r="K34" s="551">
        <f t="shared" si="1"/>
        <v>7</v>
      </c>
      <c r="L34" s="568" t="s">
        <v>89</v>
      </c>
      <c r="M34" s="105">
        <f t="shared" si="2"/>
        <v>2</v>
      </c>
      <c r="N34" s="581"/>
      <c r="O34" s="568" t="s">
        <v>89</v>
      </c>
      <c r="P34" s="585">
        <f>'[1]MRC MATRIZ'!AI15+'[1]MRC MATRIZ'!AI31+'[1]MRC MATRIZ'!AI47+'[1]MRC MATRIZ'!AI63+'[1]MRC MATRIZ'!AI79+'[1]MRC MATRIZ'!AI95+'[1]MRC MATRIZ'!AI111+'[1]MRC MATRIZ'!AI127+'[1]MRC MATRIZ'!AI143+'[1]MRC MATRIZ'!AI159+'[1]MRC MATRIZ'!AI175+'[1]MRC MATRIZ'!AI191+'[1]MRC MATRIZ'!AI207+'[1]MRC MATRIZ'!AI223+'[1]MRC MATRIZ'!AI239+'[1]MRC MATRIZ'!AI255+'[1]MRC MATRIZ'!AI271+'[1]MRC MATRIZ'!AI287+'[1]MRC MATRIZ'!AI303+'[1]MRC MATRIZ'!AI319+'[1]MRC MATRIZ'!AI335+'[1]MRC MATRIZ'!AI351+'[1]MRC MATRIZ'!AI367+'[1]MRC MATRIZ'!AI383+'[1]MRC MATRIZ'!AI399</f>
        <v>2</v>
      </c>
      <c r="Q34" s="586">
        <f>'[1]MRC MATRIZ'!AH15*1</f>
        <v>7</v>
      </c>
    </row>
    <row r="35" spans="8:25" ht="22.15" customHeight="1" x14ac:dyDescent="0.2">
      <c r="K35" s="551">
        <f t="shared" si="1"/>
        <v>10</v>
      </c>
      <c r="L35" s="568" t="s">
        <v>92</v>
      </c>
      <c r="M35" s="105">
        <f t="shared" si="2"/>
        <v>0</v>
      </c>
      <c r="N35" s="590"/>
      <c r="O35" s="568" t="s">
        <v>92</v>
      </c>
      <c r="P35" s="585">
        <f>'[1]MRC MATRIZ'!AI18+'[1]MRC MATRIZ'!AI34+'[1]MRC MATRIZ'!AI50+'[1]MRC MATRIZ'!AI66+'[1]MRC MATRIZ'!AI82+'[1]MRC MATRIZ'!AI98+'[1]MRC MATRIZ'!AI114+'[1]MRC MATRIZ'!AI130+'[1]MRC MATRIZ'!AI146+'[1]MRC MATRIZ'!AI162+'[1]MRC MATRIZ'!AI178+'[1]MRC MATRIZ'!AI194+'[1]MRC MATRIZ'!AI210+'[1]MRC MATRIZ'!AI226+'[1]MRC MATRIZ'!AI242+'[1]MRC MATRIZ'!AI258+'[1]MRC MATRIZ'!AI274+'[1]MRC MATRIZ'!AI290+'[1]MRC MATRIZ'!AI306+'[1]MRC MATRIZ'!AI322+'[1]MRC MATRIZ'!AI338+'[1]MRC MATRIZ'!AI354+'[1]MRC MATRIZ'!AI370+'[1]MRC MATRIZ'!AI386+'[1]MRC MATRIZ'!AI402</f>
        <v>0</v>
      </c>
      <c r="Q35" s="586">
        <f>'[1]MRC MATRIZ'!AH18*1</f>
        <v>10</v>
      </c>
    </row>
    <row r="36" spans="8:25" ht="22.15" customHeight="1" x14ac:dyDescent="0.2">
      <c r="K36" s="551">
        <f t="shared" si="1"/>
        <v>9</v>
      </c>
      <c r="L36" s="568" t="s">
        <v>75</v>
      </c>
      <c r="M36" s="105">
        <f t="shared" si="2"/>
        <v>2</v>
      </c>
      <c r="N36" s="581"/>
      <c r="O36" s="568" t="s">
        <v>75</v>
      </c>
      <c r="P36" s="585">
        <f>'[1]MRC MATRIZ'!AF16+'[1]MRC MATRIZ'!AF32+'[1]MRC MATRIZ'!AF48+'[1]MRC MATRIZ'!AF64+'[1]MRC MATRIZ'!AF80+'[1]MRC MATRIZ'!AF96+'[1]MRC MATRIZ'!AF112+'[1]MRC MATRIZ'!AF128+'[1]MRC MATRIZ'!AF144+'[1]MRC MATRIZ'!AF160+'[1]MRC MATRIZ'!AF176+'[1]MRC MATRIZ'!AF192+'[1]MRC MATRIZ'!AF208+'[1]MRC MATRIZ'!AF224+'[1]MRC MATRIZ'!AF240+'[1]MRC MATRIZ'!AF256+'[1]MRC MATRIZ'!AF272+'[1]MRC MATRIZ'!AF288+'[1]MRC MATRIZ'!AF304+'[1]MRC MATRIZ'!AF320+'[1]MRC MATRIZ'!AF336+'[1]MRC MATRIZ'!AF352+'[1]MRC MATRIZ'!AF368+'[1]MRC MATRIZ'!AF384+'[1]MRC MATRIZ'!AF400</f>
        <v>2</v>
      </c>
      <c r="Q36" s="586">
        <f>'[1]MRC MATRIZ'!AE16*1</f>
        <v>9</v>
      </c>
    </row>
    <row r="37" spans="8:25" ht="22.15" customHeight="1" x14ac:dyDescent="0.2">
      <c r="K37" s="551">
        <f t="shared" si="1"/>
        <v>9</v>
      </c>
      <c r="L37" s="568" t="s">
        <v>83</v>
      </c>
      <c r="M37" s="105">
        <f t="shared" si="2"/>
        <v>0</v>
      </c>
      <c r="N37" s="581"/>
      <c r="O37" s="568" t="s">
        <v>83</v>
      </c>
      <c r="P37" s="585">
        <f>'[1]MRC MATRIZ'!AI9+'[1]MRC MATRIZ'!AI25+'[1]MRC MATRIZ'!AI41+'[1]MRC MATRIZ'!AI57+'[1]MRC MATRIZ'!AI73+'[1]MRC MATRIZ'!AI89+'[1]MRC MATRIZ'!AI105+'[1]MRC MATRIZ'!AI121+'[1]MRC MATRIZ'!AI137+'[1]MRC MATRIZ'!AI153+'[1]MRC MATRIZ'!AI169+'[1]MRC MATRIZ'!AI185+'[1]MRC MATRIZ'!AI201+'[1]MRC MATRIZ'!AI217+'[1]MRC MATRIZ'!AI233+'[1]MRC MATRIZ'!AI249+'[1]MRC MATRIZ'!AI265+'[1]MRC MATRIZ'!AI281+'[1]MRC MATRIZ'!AI297+'[1]MRC MATRIZ'!AI313+'[1]MRC MATRIZ'!AI329+'[1]MRC MATRIZ'!AI345+'[1]MRC MATRIZ'!AI361+'[1]MRC MATRIZ'!AI377+'[1]MRC MATRIZ'!AI393</f>
        <v>0</v>
      </c>
      <c r="Q37" s="586">
        <f>'[1]MRC MATRIZ'!AH9*1</f>
        <v>9</v>
      </c>
    </row>
    <row r="38" spans="8:25" ht="22.15" customHeight="1" x14ac:dyDescent="0.2">
      <c r="K38" s="551">
        <f t="shared" si="1"/>
        <v>10</v>
      </c>
      <c r="L38" s="568" t="s">
        <v>86</v>
      </c>
      <c r="M38" s="105">
        <f t="shared" si="2"/>
        <v>0</v>
      </c>
      <c r="N38" s="581"/>
      <c r="O38" s="568" t="s">
        <v>86</v>
      </c>
      <c r="P38" s="585">
        <f>'[1]MRC MATRIZ'!AI12+'[1]MRC MATRIZ'!AI28+'[1]MRC MATRIZ'!AI44+'[1]MRC MATRIZ'!AI60+'[1]MRC MATRIZ'!AI76+'[1]MRC MATRIZ'!AI92+'[1]MRC MATRIZ'!AI108+'[1]MRC MATRIZ'!AI124+'[1]MRC MATRIZ'!AI140+'[1]MRC MATRIZ'!AI156+'[1]MRC MATRIZ'!AI172+'[1]MRC MATRIZ'!AI188+'[1]MRC MATRIZ'!AI204+'[1]MRC MATRIZ'!AI220+'[1]MRC MATRIZ'!AI236+'[1]MRC MATRIZ'!AI252+'[1]MRC MATRIZ'!AI268+'[1]MRC MATRIZ'!AI284+'[1]MRC MATRIZ'!AI300+'[1]MRC MATRIZ'!AI316+'[1]MRC MATRIZ'!AI332+'[1]MRC MATRIZ'!AI348+'[1]MRC MATRIZ'!AI364+'[1]MRC MATRIZ'!AI380+'[1]MRC MATRIZ'!AI396</f>
        <v>0</v>
      </c>
      <c r="Q38" s="586">
        <f>'[1]MRC MATRIZ'!AH12*1</f>
        <v>10</v>
      </c>
    </row>
    <row r="39" spans="8:25" ht="22.15" customHeight="1" x14ac:dyDescent="0.2">
      <c r="K39" s="551">
        <f t="shared" si="1"/>
        <v>9</v>
      </c>
      <c r="L39" s="568" t="s">
        <v>91</v>
      </c>
      <c r="M39" s="105">
        <f t="shared" si="2"/>
        <v>0</v>
      </c>
      <c r="N39" s="590"/>
      <c r="O39" s="568" t="s">
        <v>91</v>
      </c>
      <c r="P39" s="585">
        <f>'[1]MRC MATRIZ'!AI17+'[1]MRC MATRIZ'!AI33+'[1]MRC MATRIZ'!AI49+'[1]MRC MATRIZ'!AI65+'[1]MRC MATRIZ'!AI81+'[1]MRC MATRIZ'!AI97+'[1]MRC MATRIZ'!AI113+'[1]MRC MATRIZ'!AI129+'[1]MRC MATRIZ'!AI145+'[1]MRC MATRIZ'!AI161+'[1]MRC MATRIZ'!AI177+'[1]MRC MATRIZ'!AI193+'[1]MRC MATRIZ'!AI209+'[1]MRC MATRIZ'!AI225+'[1]MRC MATRIZ'!AI241+'[1]MRC MATRIZ'!AI257+'[1]MRC MATRIZ'!AI273+'[1]MRC MATRIZ'!AI289+'[1]MRC MATRIZ'!AI305+'[1]MRC MATRIZ'!AI321+'[1]MRC MATRIZ'!AI337+'[1]MRC MATRIZ'!AI353+'[1]MRC MATRIZ'!AI369+'[1]MRC MATRIZ'!AI385+'[1]MRC MATRIZ'!AI401</f>
        <v>0</v>
      </c>
      <c r="Q39" s="586">
        <f>'[1]MRC MATRIZ'!AH17*1</f>
        <v>9</v>
      </c>
    </row>
    <row r="40" spans="8:25" ht="22.15" customHeight="1" x14ac:dyDescent="0.2">
      <c r="K40" s="551">
        <f t="shared" si="1"/>
        <v>7</v>
      </c>
      <c r="L40" s="568" t="s">
        <v>78</v>
      </c>
      <c r="M40" s="105">
        <f t="shared" si="2"/>
        <v>1</v>
      </c>
      <c r="N40" s="581"/>
      <c r="O40" s="568" t="s">
        <v>78</v>
      </c>
      <c r="P40" s="585">
        <f>'[1]MRC MATRIZ'!AI6+'[1]MRC MATRIZ'!AI22+'[1]MRC MATRIZ'!AI38+'[1]MRC MATRIZ'!AI54+'[1]MRC MATRIZ'!AI70+'[1]MRC MATRIZ'!AI86+'[1]MRC MATRIZ'!AI102+'[1]MRC MATRIZ'!AI118+'[1]MRC MATRIZ'!AI134+'[1]MRC MATRIZ'!AI150+'[1]MRC MATRIZ'!AI166+'[1]MRC MATRIZ'!AI182+'[1]MRC MATRIZ'!AI198+'[1]MRC MATRIZ'!AI214+'[1]MRC MATRIZ'!AI230+'[1]MRC MATRIZ'!AI246+'[1]MRC MATRIZ'!AI262+'[1]MRC MATRIZ'!AI278+'[1]MRC MATRIZ'!AI294+'[1]MRC MATRIZ'!AI310+'[1]MRC MATRIZ'!AI326+'[1]MRC MATRIZ'!AI342+'[1]MRC MATRIZ'!AI358+'[1]MRC MATRIZ'!AI374+'[1]MRC MATRIZ'!AI390</f>
        <v>1</v>
      </c>
      <c r="Q40" s="586">
        <f>'[1]MRC MATRIZ'!AH6*1</f>
        <v>7</v>
      </c>
    </row>
    <row r="41" spans="8:25" ht="22.15" customHeight="1" x14ac:dyDescent="0.2">
      <c r="H41" s="548"/>
      <c r="K41" s="551">
        <f t="shared" si="1"/>
        <v>8</v>
      </c>
      <c r="L41" s="578" t="s">
        <v>80</v>
      </c>
      <c r="M41" s="105">
        <f t="shared" si="2"/>
        <v>0</v>
      </c>
      <c r="N41" s="581"/>
      <c r="O41" s="578" t="s">
        <v>80</v>
      </c>
      <c r="P41" s="588">
        <f>'[1]MRC MATRIZ'!AI8+'[1]MRC MATRIZ'!AI24+'[1]MRC MATRIZ'!AI40+'[1]MRC MATRIZ'!AI56+'[1]MRC MATRIZ'!AI72+'[1]MRC MATRIZ'!AI88+'[1]MRC MATRIZ'!AI104+'[1]MRC MATRIZ'!AI120+'[1]MRC MATRIZ'!AI136+'[1]MRC MATRIZ'!AI152+'[1]MRC MATRIZ'!AI168+'[1]MRC MATRIZ'!AI184+'[1]MRC MATRIZ'!AI200+'[1]MRC MATRIZ'!AI216+'[1]MRC MATRIZ'!AI232+'[1]MRC MATRIZ'!AI248+'[1]MRC MATRIZ'!AI264+'[1]MRC MATRIZ'!AI280+'[1]MRC MATRIZ'!AI296+'[1]MRC MATRIZ'!AI312+'[1]MRC MATRIZ'!AI328+'[1]MRC MATRIZ'!AI344+'[1]MRC MATRIZ'!AI360+'[1]MRC MATRIZ'!AI376+'[1]MRC MATRIZ'!AI392</f>
        <v>0</v>
      </c>
      <c r="Q41" s="589">
        <f>'[1]MRC MATRIZ'!AH8*1</f>
        <v>8</v>
      </c>
      <c r="T41" s="548"/>
      <c r="U41" s="548"/>
      <c r="X41" s="548"/>
    </row>
    <row r="42" spans="8:25" ht="22.15" customHeight="1" x14ac:dyDescent="0.2">
      <c r="H42" s="548"/>
      <c r="K42" s="551">
        <f t="shared" si="1"/>
        <v>10</v>
      </c>
      <c r="L42" s="575" t="s">
        <v>85</v>
      </c>
      <c r="M42" s="105">
        <f t="shared" si="2"/>
        <v>0</v>
      </c>
      <c r="N42" s="581"/>
      <c r="O42" s="575" t="s">
        <v>85</v>
      </c>
      <c r="P42" s="588">
        <f>'[1]MRC MATRIZ'!AI11+'[1]MRC MATRIZ'!AI27+'[1]MRC MATRIZ'!AI43+'[1]MRC MATRIZ'!AI59+'[1]MRC MATRIZ'!AI75+'[1]MRC MATRIZ'!AI91+'[1]MRC MATRIZ'!AI107+'[1]MRC MATRIZ'!AI123+'[1]MRC MATRIZ'!AI139+'[1]MRC MATRIZ'!AI155+'[1]MRC MATRIZ'!AI171+'[1]MRC MATRIZ'!AI187+'[1]MRC MATRIZ'!AI203+'[1]MRC MATRIZ'!AI219+'[1]MRC MATRIZ'!AI235+'[1]MRC MATRIZ'!AI251+'[1]MRC MATRIZ'!AI267+'[1]MRC MATRIZ'!AI283+'[1]MRC MATRIZ'!AI299+'[1]MRC MATRIZ'!AI315+'[1]MRC MATRIZ'!AI331+'[1]MRC MATRIZ'!AI347+'[1]MRC MATRIZ'!AI363+'[1]MRC MATRIZ'!AI379+'[1]MRC MATRIZ'!AI395</f>
        <v>0</v>
      </c>
      <c r="Q42" s="589">
        <f>'[1]MRC MATRIZ'!AH11*1</f>
        <v>10</v>
      </c>
      <c r="T42" s="548"/>
      <c r="U42" s="548"/>
      <c r="X42" s="548"/>
    </row>
    <row r="43" spans="8:25" ht="22.15" customHeight="1" x14ac:dyDescent="0.2">
      <c r="H43" s="548"/>
      <c r="K43" s="551">
        <f t="shared" si="1"/>
        <v>10</v>
      </c>
      <c r="L43" s="578" t="s">
        <v>84</v>
      </c>
      <c r="M43" s="105">
        <f t="shared" si="2"/>
        <v>0</v>
      </c>
      <c r="N43" s="581"/>
      <c r="O43" s="578" t="s">
        <v>84</v>
      </c>
      <c r="P43" s="588">
        <f>'[1]MRC MATRIZ'!AI10+'[1]MRC MATRIZ'!AI26+'[1]MRC MATRIZ'!AI42+'[1]MRC MATRIZ'!AI58+'[1]MRC MATRIZ'!AI74+'[1]MRC MATRIZ'!AI90+'[1]MRC MATRIZ'!AI106+'[1]MRC MATRIZ'!AI122+'[1]MRC MATRIZ'!AI138+'[1]MRC MATRIZ'!AI154+'[1]MRC MATRIZ'!AI170+'[1]MRC MATRIZ'!AI186+'[1]MRC MATRIZ'!AI202+'[1]MRC MATRIZ'!AI218+'[1]MRC MATRIZ'!AI234+'[1]MRC MATRIZ'!AI250+'[1]MRC MATRIZ'!AI266+'[1]MRC MATRIZ'!AI282+'[1]MRC MATRIZ'!AI298+'[1]MRC MATRIZ'!AI314+'[1]MRC MATRIZ'!AI330+'[1]MRC MATRIZ'!AI346+'[1]MRC MATRIZ'!AI362+'[1]MRC MATRIZ'!AI378+'[1]MRC MATRIZ'!AI394</f>
        <v>0</v>
      </c>
      <c r="Q43" s="589">
        <f>'[1]MRC MATRIZ'!AH10*1</f>
        <v>10</v>
      </c>
      <c r="R43" s="553"/>
      <c r="S43" s="553"/>
      <c r="V43" s="553"/>
      <c r="W43" s="553"/>
      <c r="Y43" s="553"/>
    </row>
    <row r="44" spans="8:25" ht="22.15" customHeight="1" thickBot="1" x14ac:dyDescent="0.25">
      <c r="K44" s="551">
        <f t="shared" si="1"/>
        <v>6</v>
      </c>
      <c r="L44" s="579" t="s">
        <v>90</v>
      </c>
      <c r="M44" s="591">
        <f t="shared" si="2"/>
        <v>2</v>
      </c>
      <c r="N44" s="581"/>
      <c r="O44" s="579" t="s">
        <v>90</v>
      </c>
      <c r="P44" s="592">
        <f>'[1]MRC MATRIZ'!AI16+'[1]MRC MATRIZ'!AI32+'[1]MRC MATRIZ'!AI48+'[1]MRC MATRIZ'!AI64+'[1]MRC MATRIZ'!AI80+'[1]MRC MATRIZ'!AI96+'[1]MRC MATRIZ'!AI112+'[1]MRC MATRIZ'!AI128+'[1]MRC MATRIZ'!AI144+'[1]MRC MATRIZ'!AI160+'[1]MRC MATRIZ'!AI176+'[1]MRC MATRIZ'!AI192+'[1]MRC MATRIZ'!AI208+'[1]MRC MATRIZ'!AI224+'[1]MRC MATRIZ'!AI240+'[1]MRC MATRIZ'!AI256+'[1]MRC MATRIZ'!AI272+'[1]MRC MATRIZ'!AI288+'[1]MRC MATRIZ'!AI304+'[1]MRC MATRIZ'!AI320+'[1]MRC MATRIZ'!AI336+'[1]MRC MATRIZ'!AI352+'[1]MRC MATRIZ'!AI368+'[1]MRC MATRIZ'!AI384+'[1]MRC MATRIZ'!AI400</f>
        <v>2</v>
      </c>
      <c r="Q44" s="593">
        <f>'[1]MRC MATRIZ'!AH16*1</f>
        <v>6</v>
      </c>
      <c r="R44" s="553"/>
      <c r="S44" s="553"/>
      <c r="V44" s="553"/>
      <c r="W44" s="553"/>
      <c r="Y44" s="553"/>
    </row>
    <row r="45" spans="8:25" ht="22.15" customHeight="1" x14ac:dyDescent="0.2">
      <c r="K45" s="594"/>
    </row>
    <row r="46" spans="8:25" ht="22.15" customHeight="1" x14ac:dyDescent="0.2">
      <c r="H46" s="548"/>
      <c r="K46" s="565"/>
      <c r="L46" s="549"/>
      <c r="M46" s="548"/>
      <c r="T46" s="548"/>
      <c r="U46" s="548"/>
      <c r="X46" s="548"/>
    </row>
    <row r="47" spans="8:25" ht="22.15" customHeight="1" x14ac:dyDescent="0.2">
      <c r="H47" s="548"/>
      <c r="K47" s="565"/>
      <c r="L47" s="549"/>
      <c r="M47" s="548"/>
      <c r="T47" s="548"/>
      <c r="U47" s="548"/>
      <c r="X47" s="548"/>
    </row>
    <row r="48" spans="8:25" ht="22.15" customHeight="1" x14ac:dyDescent="0.2">
      <c r="H48" s="548"/>
      <c r="K48" s="565"/>
      <c r="L48" s="549"/>
      <c r="M48" s="548"/>
      <c r="T48" s="548"/>
      <c r="U48" s="548"/>
      <c r="X48" s="548"/>
    </row>
    <row r="49" spans="8:24" ht="22.15" customHeight="1" x14ac:dyDescent="0.2">
      <c r="H49" s="548"/>
      <c r="K49" s="565"/>
      <c r="L49" s="549"/>
      <c r="M49" s="548"/>
      <c r="T49" s="548"/>
      <c r="U49" s="548"/>
      <c r="X49" s="548"/>
    </row>
    <row r="50" spans="8:24" ht="22.15" customHeight="1" x14ac:dyDescent="0.2">
      <c r="H50" s="548"/>
      <c r="K50" s="565"/>
      <c r="L50" s="549"/>
      <c r="M50" s="548"/>
      <c r="T50" s="548"/>
      <c r="U50" s="548"/>
      <c r="X50" s="548"/>
    </row>
    <row r="51" spans="8:24" ht="22.15" customHeight="1" x14ac:dyDescent="0.2">
      <c r="H51" s="548"/>
      <c r="K51" s="565"/>
      <c r="L51" s="549"/>
      <c r="M51" s="548"/>
      <c r="T51" s="548"/>
      <c r="U51" s="548"/>
      <c r="X51" s="548"/>
    </row>
    <row r="52" spans="8:24" ht="22.15" customHeight="1" x14ac:dyDescent="0.2">
      <c r="H52" s="548"/>
      <c r="K52" s="565"/>
      <c r="L52" s="549"/>
      <c r="M52" s="548"/>
      <c r="T52" s="548"/>
      <c r="U52" s="548"/>
      <c r="X52" s="548"/>
    </row>
    <row r="53" spans="8:24" ht="22.15" customHeight="1" x14ac:dyDescent="0.2">
      <c r="H53" s="548"/>
      <c r="K53" s="565"/>
      <c r="L53" s="549"/>
      <c r="M53" s="548"/>
      <c r="T53" s="548"/>
      <c r="U53" s="548"/>
      <c r="X53" s="548"/>
    </row>
    <row r="54" spans="8:24" ht="22.15" customHeight="1" x14ac:dyDescent="0.2">
      <c r="H54" s="548"/>
      <c r="K54" s="565"/>
      <c r="L54" s="549"/>
      <c r="M54" s="548"/>
      <c r="T54" s="548"/>
      <c r="U54" s="548"/>
      <c r="X54" s="548"/>
    </row>
    <row r="55" spans="8:24" ht="22.15" customHeight="1" x14ac:dyDescent="0.2">
      <c r="H55" s="548"/>
      <c r="K55" s="565"/>
      <c r="L55" s="549"/>
      <c r="M55" s="548"/>
      <c r="T55" s="548"/>
      <c r="U55" s="548"/>
      <c r="X55" s="548"/>
    </row>
    <row r="56" spans="8:24" ht="22.15" customHeight="1" x14ac:dyDescent="0.2">
      <c r="H56" s="548"/>
      <c r="K56" s="565"/>
      <c r="L56" s="549"/>
      <c r="M56" s="548"/>
      <c r="T56" s="548"/>
      <c r="U56" s="548"/>
      <c r="X56" s="548"/>
    </row>
    <row r="57" spans="8:24" ht="22.15" customHeight="1" x14ac:dyDescent="0.2">
      <c r="H57" s="548"/>
      <c r="K57" s="565"/>
      <c r="L57" s="549"/>
      <c r="M57" s="548"/>
      <c r="T57" s="548"/>
      <c r="U57" s="548"/>
      <c r="X57" s="548"/>
    </row>
    <row r="58" spans="8:24" ht="22.15" customHeight="1" x14ac:dyDescent="0.2">
      <c r="H58" s="548"/>
      <c r="K58" s="565"/>
      <c r="L58" s="549"/>
      <c r="M58" s="548"/>
      <c r="T58" s="548"/>
      <c r="U58" s="548"/>
      <c r="X58" s="548"/>
    </row>
    <row r="59" spans="8:24" ht="22.15" customHeight="1" x14ac:dyDescent="0.2">
      <c r="H59" s="548"/>
      <c r="K59" s="565"/>
      <c r="L59" s="549"/>
      <c r="M59" s="548"/>
      <c r="T59" s="548"/>
      <c r="U59" s="548"/>
      <c r="X59" s="548"/>
    </row>
    <row r="60" spans="8:24" ht="22.15" customHeight="1" x14ac:dyDescent="0.2">
      <c r="H60" s="548"/>
      <c r="K60" s="565"/>
      <c r="L60" s="549"/>
      <c r="M60" s="548"/>
      <c r="T60" s="548"/>
      <c r="U60" s="548"/>
      <c r="X60" s="548"/>
    </row>
    <row r="61" spans="8:24" ht="22.15" customHeight="1" x14ac:dyDescent="0.2">
      <c r="H61" s="595"/>
      <c r="K61" s="565"/>
      <c r="L61" s="596"/>
      <c r="M61" s="595"/>
      <c r="T61" s="595"/>
      <c r="U61" s="595"/>
      <c r="X61" s="595"/>
    </row>
  </sheetData>
  <mergeCells count="5">
    <mergeCell ref="S2:U2"/>
    <mergeCell ref="W2:Y2"/>
    <mergeCell ref="E3:E5"/>
    <mergeCell ref="E6:E8"/>
    <mergeCell ref="E9:E11"/>
  </mergeCells>
  <pageMargins left="0.70866141732283472" right="0.70866141732283472" top="0.74803149606299213" bottom="0.74803149606299213" header="0.31496062992125984" footer="0.31496062992125984"/>
  <pageSetup paperSize="5" orientation="landscape" r:id="rId1"/>
  <headerFooter>
    <oddFooter>&amp;R&amp;G</oddFooter>
  </headerFooter>
  <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77"/>
  <sheetViews>
    <sheetView zoomScale="81" zoomScaleNormal="81" workbookViewId="0">
      <selection activeCell="C11" sqref="C11"/>
    </sheetView>
  </sheetViews>
  <sheetFormatPr baseColWidth="10" defaultColWidth="11.09765625" defaultRowHeight="22.15" customHeight="1" x14ac:dyDescent="0.2"/>
  <cols>
    <col min="1" max="1" width="0.796875" style="87" customWidth="1"/>
    <col min="2" max="2" width="2.796875" style="88" customWidth="1"/>
    <col min="3" max="3" width="68.5" style="87" customWidth="1"/>
    <col min="4" max="4" width="4.69921875" style="87" customWidth="1"/>
    <col min="5" max="5" width="1.69921875" style="87" customWidth="1"/>
    <col min="6" max="6" width="92.69921875" style="87" customWidth="1"/>
    <col min="7" max="29" width="11.09765625" style="87"/>
    <col min="30" max="16384" width="11.09765625" style="89"/>
  </cols>
  <sheetData>
    <row r="1" spans="2:4" s="87" customFormat="1" ht="7.9" customHeight="1" x14ac:dyDescent="0.2">
      <c r="B1" s="88"/>
    </row>
    <row r="2" spans="2:4" ht="22.15" customHeight="1" x14ac:dyDescent="0.2">
      <c r="B2" s="112" t="s">
        <v>132</v>
      </c>
      <c r="C2" s="112" t="s">
        <v>209</v>
      </c>
      <c r="D2" s="122"/>
    </row>
    <row r="3" spans="2:4" ht="19.899999999999999" customHeight="1" x14ac:dyDescent="0.2">
      <c r="B3" s="111">
        <v>1</v>
      </c>
      <c r="C3" s="118" t="s">
        <v>247</v>
      </c>
      <c r="D3" s="113">
        <v>1.1000000000000001</v>
      </c>
    </row>
    <row r="4" spans="2:4" ht="19.899999999999999" customHeight="1" x14ac:dyDescent="0.2">
      <c r="B4" s="111">
        <v>2</v>
      </c>
      <c r="C4" s="118" t="s">
        <v>250</v>
      </c>
      <c r="D4" s="113">
        <v>1</v>
      </c>
    </row>
    <row r="5" spans="2:4" ht="19.899999999999999" customHeight="1" x14ac:dyDescent="0.2">
      <c r="B5" s="111">
        <v>3</v>
      </c>
      <c r="C5" s="118" t="s">
        <v>251</v>
      </c>
      <c r="D5" s="113">
        <v>2</v>
      </c>
    </row>
    <row r="6" spans="2:4" ht="19.899999999999999" customHeight="1" x14ac:dyDescent="0.2">
      <c r="B6" s="111">
        <v>4</v>
      </c>
      <c r="C6" s="118" t="s">
        <v>249</v>
      </c>
      <c r="D6" s="113">
        <v>2</v>
      </c>
    </row>
    <row r="7" spans="2:4" ht="19.899999999999999" customHeight="1" x14ac:dyDescent="0.2">
      <c r="B7" s="111">
        <v>5</v>
      </c>
      <c r="C7" s="118"/>
      <c r="D7" s="113"/>
    </row>
    <row r="8" spans="2:4" ht="19.899999999999999" customHeight="1" x14ac:dyDescent="0.2">
      <c r="B8" s="111">
        <v>6</v>
      </c>
      <c r="C8" s="118"/>
      <c r="D8" s="113"/>
    </row>
    <row r="9" spans="2:4" ht="19.899999999999999" customHeight="1" x14ac:dyDescent="0.2">
      <c r="B9" s="111">
        <v>7</v>
      </c>
      <c r="C9" s="118"/>
      <c r="D9" s="113"/>
    </row>
    <row r="10" spans="2:4" ht="19.899999999999999" customHeight="1" x14ac:dyDescent="0.2">
      <c r="B10" s="111">
        <v>8</v>
      </c>
      <c r="C10" s="118"/>
      <c r="D10" s="113"/>
    </row>
    <row r="11" spans="2:4" ht="19.899999999999999" customHeight="1" x14ac:dyDescent="0.2">
      <c r="B11" s="111">
        <v>9</v>
      </c>
      <c r="C11" s="118"/>
      <c r="D11" s="113"/>
    </row>
    <row r="12" spans="2:4" ht="19.899999999999999" customHeight="1" x14ac:dyDescent="0.2">
      <c r="B12" s="111">
        <v>10</v>
      </c>
      <c r="C12" s="118"/>
      <c r="D12" s="113"/>
    </row>
    <row r="13" spans="2:4" ht="19.899999999999999" customHeight="1" x14ac:dyDescent="0.2">
      <c r="B13" s="111">
        <v>11</v>
      </c>
      <c r="C13" s="118"/>
      <c r="D13" s="113"/>
    </row>
    <row r="14" spans="2:4" ht="19.899999999999999" customHeight="1" x14ac:dyDescent="0.2">
      <c r="B14" s="111">
        <v>12</v>
      </c>
      <c r="C14" s="118"/>
      <c r="D14" s="113"/>
    </row>
    <row r="15" spans="2:4" ht="19.899999999999999" customHeight="1" x14ac:dyDescent="0.2">
      <c r="B15" s="111">
        <v>13</v>
      </c>
      <c r="C15" s="118"/>
      <c r="D15" s="113"/>
    </row>
    <row r="16" spans="2:4" ht="19.899999999999999" customHeight="1" x14ac:dyDescent="0.2">
      <c r="B16" s="111">
        <v>14</v>
      </c>
      <c r="C16" s="118"/>
      <c r="D16" s="113"/>
    </row>
    <row r="17" spans="2:4" ht="19.899999999999999" customHeight="1" x14ac:dyDescent="0.2">
      <c r="B17" s="111">
        <v>15</v>
      </c>
      <c r="C17" s="118"/>
      <c r="D17" s="113"/>
    </row>
    <row r="18" spans="2:4" ht="19.899999999999999" customHeight="1" x14ac:dyDescent="0.2">
      <c r="B18" s="111">
        <v>16</v>
      </c>
      <c r="C18" s="118"/>
      <c r="D18" s="113"/>
    </row>
    <row r="19" spans="2:4" ht="19.899999999999999" customHeight="1" x14ac:dyDescent="0.2">
      <c r="B19" s="111">
        <v>17</v>
      </c>
      <c r="C19" s="118"/>
      <c r="D19" s="113"/>
    </row>
    <row r="20" spans="2:4" ht="19.899999999999999" customHeight="1" x14ac:dyDescent="0.2">
      <c r="B20" s="111">
        <v>18</v>
      </c>
      <c r="C20" s="118"/>
      <c r="D20" s="113"/>
    </row>
    <row r="21" spans="2:4" ht="19.899999999999999" customHeight="1" x14ac:dyDescent="0.2">
      <c r="B21" s="111">
        <v>19</v>
      </c>
      <c r="C21" s="118"/>
      <c r="D21" s="113"/>
    </row>
    <row r="22" spans="2:4" ht="19.899999999999999" customHeight="1" x14ac:dyDescent="0.2">
      <c r="B22" s="111">
        <v>20</v>
      </c>
      <c r="C22" s="118"/>
      <c r="D22" s="113"/>
    </row>
    <row r="23" spans="2:4" ht="19.899999999999999" customHeight="1" x14ac:dyDescent="0.2">
      <c r="B23" s="111">
        <v>21</v>
      </c>
      <c r="C23" s="118"/>
      <c r="D23" s="113"/>
    </row>
    <row r="24" spans="2:4" ht="19.899999999999999" customHeight="1" x14ac:dyDescent="0.2">
      <c r="B24" s="111">
        <v>22</v>
      </c>
      <c r="C24" s="118"/>
      <c r="D24" s="113"/>
    </row>
    <row r="25" spans="2:4" ht="19.899999999999999" customHeight="1" x14ac:dyDescent="0.2">
      <c r="B25" s="111">
        <v>23</v>
      </c>
      <c r="C25" s="118"/>
      <c r="D25" s="113"/>
    </row>
    <row r="26" spans="2:4" ht="19.899999999999999" customHeight="1" x14ac:dyDescent="0.2">
      <c r="B26" s="111">
        <v>24</v>
      </c>
      <c r="C26" s="118"/>
      <c r="D26" s="113"/>
    </row>
    <row r="27" spans="2:4" ht="19.899999999999999" customHeight="1" x14ac:dyDescent="0.2">
      <c r="B27" s="111">
        <v>25</v>
      </c>
      <c r="C27" s="118"/>
      <c r="D27" s="113"/>
    </row>
    <row r="28" spans="2:4" ht="19.899999999999999" customHeight="1" x14ac:dyDescent="0.2">
      <c r="B28" s="111">
        <v>26</v>
      </c>
      <c r="C28" s="118"/>
      <c r="D28" s="113"/>
    </row>
    <row r="29" spans="2:4" ht="19.899999999999999" customHeight="1" x14ac:dyDescent="0.2">
      <c r="B29" s="111">
        <v>27</v>
      </c>
      <c r="C29" s="118"/>
      <c r="D29" s="113"/>
    </row>
    <row r="30" spans="2:4" ht="19.899999999999999" customHeight="1" x14ac:dyDescent="0.2">
      <c r="B30" s="111">
        <v>28</v>
      </c>
      <c r="C30" s="118"/>
      <c r="D30" s="113"/>
    </row>
    <row r="31" spans="2:4" ht="19.899999999999999" customHeight="1" x14ac:dyDescent="0.2">
      <c r="B31" s="111">
        <v>29</v>
      </c>
      <c r="C31" s="118"/>
      <c r="D31" s="113"/>
    </row>
    <row r="32" spans="2:4" ht="19.899999999999999" customHeight="1" x14ac:dyDescent="0.2">
      <c r="B32" s="111">
        <v>30</v>
      </c>
      <c r="C32" s="118"/>
      <c r="D32" s="113"/>
    </row>
    <row r="33" spans="2:4" ht="19.899999999999999" customHeight="1" x14ac:dyDescent="0.2">
      <c r="B33" s="111">
        <v>31</v>
      </c>
      <c r="C33" s="118"/>
      <c r="D33" s="113"/>
    </row>
    <row r="34" spans="2:4" ht="19.899999999999999" customHeight="1" x14ac:dyDescent="0.2">
      <c r="B34" s="111">
        <v>32</v>
      </c>
      <c r="C34" s="118"/>
      <c r="D34" s="113"/>
    </row>
    <row r="35" spans="2:4" ht="19.899999999999999" customHeight="1" x14ac:dyDescent="0.2">
      <c r="B35" s="111">
        <v>33</v>
      </c>
      <c r="C35" s="118"/>
      <c r="D35" s="113"/>
    </row>
    <row r="36" spans="2:4" ht="19.899999999999999" customHeight="1" x14ac:dyDescent="0.2">
      <c r="B36" s="111">
        <v>34</v>
      </c>
      <c r="C36" s="118"/>
      <c r="D36" s="113"/>
    </row>
    <row r="37" spans="2:4" ht="19.899999999999999" customHeight="1" x14ac:dyDescent="0.2">
      <c r="B37" s="111">
        <v>35</v>
      </c>
      <c r="C37" s="118"/>
      <c r="D37" s="113"/>
    </row>
    <row r="38" spans="2:4" ht="19.899999999999999" customHeight="1" x14ac:dyDescent="0.2">
      <c r="B38" s="111">
        <v>36</v>
      </c>
      <c r="C38" s="118"/>
      <c r="D38" s="113"/>
    </row>
    <row r="39" spans="2:4" ht="19.899999999999999" customHeight="1" x14ac:dyDescent="0.2"/>
    <row r="40" spans="2:4" ht="19.899999999999999" customHeight="1" x14ac:dyDescent="0.2"/>
    <row r="41" spans="2:4" ht="19.899999999999999" customHeight="1" x14ac:dyDescent="0.2">
      <c r="B41" s="112" t="s">
        <v>132</v>
      </c>
      <c r="C41" s="126" t="s">
        <v>208</v>
      </c>
      <c r="D41" s="122"/>
    </row>
    <row r="42" spans="2:4" ht="19.899999999999999" customHeight="1" x14ac:dyDescent="0.2">
      <c r="B42" s="111">
        <v>1</v>
      </c>
      <c r="C42" s="118" t="s">
        <v>247</v>
      </c>
      <c r="D42" s="127">
        <v>0.5</v>
      </c>
    </row>
    <row r="43" spans="2:4" ht="22.15" customHeight="1" x14ac:dyDescent="0.2">
      <c r="B43" s="111">
        <v>2</v>
      </c>
      <c r="C43" s="118" t="s">
        <v>250</v>
      </c>
      <c r="D43" s="127">
        <v>0.5</v>
      </c>
    </row>
    <row r="44" spans="2:4" ht="22.15" customHeight="1" x14ac:dyDescent="0.2">
      <c r="B44" s="111">
        <v>3</v>
      </c>
      <c r="C44" s="118" t="s">
        <v>251</v>
      </c>
      <c r="D44" s="127">
        <v>0.5</v>
      </c>
    </row>
    <row r="45" spans="2:4" ht="22.15" customHeight="1" x14ac:dyDescent="0.2">
      <c r="B45" s="111">
        <v>4</v>
      </c>
      <c r="C45" s="118" t="s">
        <v>249</v>
      </c>
      <c r="D45" s="127">
        <v>0.5</v>
      </c>
    </row>
    <row r="46" spans="2:4" ht="22.15" customHeight="1" x14ac:dyDescent="0.2">
      <c r="B46" s="111">
        <v>5</v>
      </c>
      <c r="C46" s="118"/>
      <c r="D46" s="127"/>
    </row>
    <row r="47" spans="2:4" ht="22.15" customHeight="1" x14ac:dyDescent="0.2">
      <c r="B47" s="111">
        <v>6</v>
      </c>
      <c r="C47" s="118"/>
      <c r="D47" s="127"/>
    </row>
    <row r="48" spans="2:4" ht="22.15" customHeight="1" x14ac:dyDescent="0.2">
      <c r="B48" s="111">
        <v>7</v>
      </c>
      <c r="C48" s="118"/>
      <c r="D48" s="127"/>
    </row>
    <row r="49" spans="2:4" ht="22.15" customHeight="1" x14ac:dyDescent="0.2">
      <c r="B49" s="111">
        <v>8</v>
      </c>
      <c r="C49" s="118"/>
      <c r="D49" s="127"/>
    </row>
    <row r="50" spans="2:4" ht="22.15" customHeight="1" x14ac:dyDescent="0.2">
      <c r="B50" s="111">
        <v>9</v>
      </c>
      <c r="C50" s="118"/>
      <c r="D50" s="127"/>
    </row>
    <row r="51" spans="2:4" ht="22.15" customHeight="1" x14ac:dyDescent="0.2">
      <c r="B51" s="111">
        <v>10</v>
      </c>
      <c r="C51" s="118"/>
      <c r="D51" s="127"/>
    </row>
    <row r="52" spans="2:4" ht="22.15" customHeight="1" x14ac:dyDescent="0.2">
      <c r="B52" s="111">
        <v>11</v>
      </c>
      <c r="C52" s="118"/>
      <c r="D52" s="127"/>
    </row>
    <row r="53" spans="2:4" ht="22.15" customHeight="1" x14ac:dyDescent="0.2">
      <c r="B53" s="111">
        <v>12</v>
      </c>
      <c r="C53" s="118"/>
      <c r="D53" s="127"/>
    </row>
    <row r="54" spans="2:4" ht="22.15" customHeight="1" x14ac:dyDescent="0.2">
      <c r="B54" s="111">
        <v>13</v>
      </c>
      <c r="C54" s="118"/>
      <c r="D54" s="127"/>
    </row>
    <row r="55" spans="2:4" ht="22.15" customHeight="1" x14ac:dyDescent="0.2">
      <c r="B55" s="111">
        <v>14</v>
      </c>
      <c r="C55" s="118"/>
      <c r="D55" s="127"/>
    </row>
    <row r="56" spans="2:4" ht="22.15" customHeight="1" x14ac:dyDescent="0.2">
      <c r="B56" s="111">
        <v>15</v>
      </c>
      <c r="C56" s="118"/>
      <c r="D56" s="127"/>
    </row>
    <row r="57" spans="2:4" ht="22.15" customHeight="1" x14ac:dyDescent="0.2">
      <c r="B57" s="111">
        <v>16</v>
      </c>
      <c r="C57" s="118"/>
      <c r="D57" s="127"/>
    </row>
    <row r="58" spans="2:4" ht="22.15" customHeight="1" x14ac:dyDescent="0.2">
      <c r="B58" s="111">
        <v>17</v>
      </c>
      <c r="C58" s="118"/>
      <c r="D58" s="127"/>
    </row>
    <row r="59" spans="2:4" ht="22.15" customHeight="1" x14ac:dyDescent="0.2">
      <c r="B59" s="111">
        <v>18</v>
      </c>
      <c r="C59" s="118"/>
      <c r="D59" s="127"/>
    </row>
    <row r="60" spans="2:4" ht="22.15" customHeight="1" x14ac:dyDescent="0.2">
      <c r="B60" s="111">
        <v>19</v>
      </c>
      <c r="C60" s="118"/>
      <c r="D60" s="127"/>
    </row>
    <row r="61" spans="2:4" ht="22.15" customHeight="1" x14ac:dyDescent="0.2">
      <c r="B61" s="111">
        <v>20</v>
      </c>
      <c r="C61" s="118"/>
      <c r="D61" s="127"/>
    </row>
    <row r="62" spans="2:4" ht="22.15" customHeight="1" x14ac:dyDescent="0.2">
      <c r="B62" s="111">
        <v>21</v>
      </c>
      <c r="C62" s="118"/>
      <c r="D62" s="127"/>
    </row>
    <row r="63" spans="2:4" ht="22.15" customHeight="1" x14ac:dyDescent="0.2">
      <c r="B63" s="111">
        <v>22</v>
      </c>
      <c r="C63" s="118"/>
      <c r="D63" s="127"/>
    </row>
    <row r="64" spans="2:4" ht="22.15" customHeight="1" x14ac:dyDescent="0.2">
      <c r="B64" s="111">
        <v>23</v>
      </c>
      <c r="C64" s="118"/>
      <c r="D64" s="127"/>
    </row>
    <row r="65" spans="2:4" ht="22.15" customHeight="1" x14ac:dyDescent="0.2">
      <c r="B65" s="111">
        <v>24</v>
      </c>
      <c r="C65" s="118"/>
      <c r="D65" s="127"/>
    </row>
    <row r="66" spans="2:4" ht="22.15" customHeight="1" x14ac:dyDescent="0.2">
      <c r="B66" s="111">
        <v>25</v>
      </c>
      <c r="C66" s="118"/>
      <c r="D66" s="127"/>
    </row>
    <row r="67" spans="2:4" ht="22.15" customHeight="1" x14ac:dyDescent="0.2">
      <c r="B67" s="111">
        <v>26</v>
      </c>
      <c r="C67" s="118"/>
      <c r="D67" s="127"/>
    </row>
    <row r="68" spans="2:4" ht="22.15" customHeight="1" x14ac:dyDescent="0.2">
      <c r="B68" s="111">
        <v>27</v>
      </c>
      <c r="C68" s="118"/>
      <c r="D68" s="127"/>
    </row>
    <row r="69" spans="2:4" ht="22.15" customHeight="1" x14ac:dyDescent="0.2">
      <c r="B69" s="111">
        <v>28</v>
      </c>
      <c r="C69" s="118"/>
      <c r="D69" s="127"/>
    </row>
    <row r="70" spans="2:4" ht="22.15" customHeight="1" x14ac:dyDescent="0.2">
      <c r="B70" s="111">
        <v>29</v>
      </c>
      <c r="C70" s="118"/>
      <c r="D70" s="127"/>
    </row>
    <row r="71" spans="2:4" ht="22.15" customHeight="1" x14ac:dyDescent="0.2">
      <c r="B71" s="111">
        <v>30</v>
      </c>
      <c r="C71" s="118"/>
      <c r="D71" s="127"/>
    </row>
    <row r="72" spans="2:4" ht="22.15" customHeight="1" x14ac:dyDescent="0.2">
      <c r="B72" s="111">
        <v>31</v>
      </c>
      <c r="C72" s="118"/>
      <c r="D72" s="127"/>
    </row>
    <row r="73" spans="2:4" ht="22.15" customHeight="1" x14ac:dyDescent="0.2">
      <c r="B73" s="111">
        <v>32</v>
      </c>
      <c r="C73" s="118"/>
      <c r="D73" s="127"/>
    </row>
    <row r="74" spans="2:4" ht="22.15" customHeight="1" x14ac:dyDescent="0.2">
      <c r="B74" s="111">
        <v>33</v>
      </c>
      <c r="C74" s="118"/>
      <c r="D74" s="127"/>
    </row>
    <row r="75" spans="2:4" ht="22.15" customHeight="1" x14ac:dyDescent="0.2">
      <c r="B75" s="111">
        <v>34</v>
      </c>
      <c r="C75" s="118"/>
      <c r="D75" s="127"/>
    </row>
    <row r="76" spans="2:4" ht="22.15" customHeight="1" x14ac:dyDescent="0.2">
      <c r="B76" s="111">
        <v>35</v>
      </c>
      <c r="C76" s="118"/>
      <c r="D76" s="127"/>
    </row>
    <row r="77" spans="2:4" ht="22.15" customHeight="1" x14ac:dyDescent="0.2">
      <c r="B77" s="111">
        <v>36</v>
      </c>
      <c r="C77" s="118"/>
      <c r="D77" s="127"/>
    </row>
  </sheetData>
  <sortState xmlns:xlrd2="http://schemas.microsoft.com/office/spreadsheetml/2017/richdata2" ref="C3:C15">
    <sortCondition ref="C3:C15"/>
  </sortState>
  <pageMargins left="0.70866141732283472" right="0.70866141732283472" top="0.74803149606299213" bottom="0.74803149606299213" header="0.31496062992125984" footer="0.31496062992125984"/>
  <pageSetup paperSize="9" orientation="landscape" r:id="rId1"/>
  <headerFooter>
    <oddFooter>&amp;R&amp;G</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MRC MATRIZ (2)</vt:lpstr>
      <vt:lpstr>MRC MATRIZ</vt:lpstr>
      <vt:lpstr>Plan de ejecución </vt:lpstr>
      <vt:lpstr>MRC Matriz DNA (2)</vt:lpstr>
      <vt:lpstr>Situaciones de corrupción</vt:lpstr>
      <vt:lpstr>Causas</vt:lpstr>
      <vt:lpstr>Consecuencias</vt:lpstr>
      <vt:lpstr>Prob. - Impacto - Riesgo</vt:lpstr>
      <vt:lpstr>Acciones de mitigación</vt:lpstr>
      <vt:lpstr>Plantillas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Edmundo Ocampos Ávalos</dc:creator>
  <cp:lastModifiedBy>win 10</cp:lastModifiedBy>
  <cp:lastPrinted>2023-01-23T17:39:28Z</cp:lastPrinted>
  <dcterms:created xsi:type="dcterms:W3CDTF">2021-04-13T15:30:57Z</dcterms:created>
  <dcterms:modified xsi:type="dcterms:W3CDTF">2023-01-23T17:39:36Z</dcterms:modified>
</cp:coreProperties>
</file>